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4080" yWindow="740" windowWidth="19640" windowHeight="12080" tabRatio="500" firstSheet="1" activeTab="1"/>
  </bookViews>
  <sheets>
    <sheet name="Resumen" sheetId="7" r:id="rId1"/>
    <sheet name="Población" sheetId="1" r:id="rId2"/>
    <sheet name="Educación" sheetId="6" r:id="rId3"/>
    <sheet name="Salud" sheetId="5" r:id="rId4"/>
    <sheet name="Representación" sheetId="2" r:id="rId5"/>
    <sheet name="Trabajo" sheetId="4" r:id="rId6"/>
    <sheet name="Sectores" sheetId="3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54" i="1" l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4" i="1"/>
  <c r="AE16" i="1"/>
  <c r="AE15" i="1"/>
  <c r="AE7" i="1"/>
  <c r="AE8" i="1"/>
  <c r="AE9" i="1"/>
  <c r="AE10" i="1"/>
  <c r="AE11" i="1"/>
  <c r="AE12" i="1"/>
  <c r="AE13" i="1"/>
  <c r="AE6" i="1"/>
  <c r="X76" i="1"/>
  <c r="X75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40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6" i="1"/>
  <c r="BR59" i="6"/>
  <c r="BD59" i="6"/>
  <c r="BE59" i="6"/>
  <c r="BF59" i="6"/>
  <c r="BU59" i="6"/>
  <c r="BG59" i="6"/>
  <c r="BH59" i="6"/>
  <c r="BI59" i="6"/>
  <c r="BR60" i="6"/>
  <c r="BD60" i="6"/>
  <c r="BE60" i="6"/>
  <c r="BF60" i="6"/>
  <c r="BU60" i="6"/>
  <c r="BG60" i="6"/>
  <c r="BH60" i="6"/>
  <c r="BI60" i="6"/>
  <c r="BR61" i="6"/>
  <c r="BD61" i="6"/>
  <c r="BE61" i="6"/>
  <c r="BF61" i="6"/>
  <c r="BU61" i="6"/>
  <c r="BG61" i="6"/>
  <c r="BH61" i="6"/>
  <c r="BI61" i="6"/>
  <c r="BR62" i="6"/>
  <c r="BD62" i="6"/>
  <c r="BE62" i="6"/>
  <c r="BF62" i="6"/>
  <c r="BU62" i="6"/>
  <c r="BG62" i="6"/>
  <c r="BH62" i="6"/>
  <c r="BI62" i="6"/>
  <c r="AE23" i="1"/>
  <c r="AE22" i="1"/>
  <c r="AE18" i="1"/>
  <c r="AE19" i="1"/>
  <c r="AE20" i="1"/>
  <c r="AE17" i="1"/>
  <c r="AW11" i="6"/>
  <c r="AX11" i="6"/>
  <c r="BM11" i="6"/>
  <c r="AY11" i="6"/>
  <c r="AW12" i="6"/>
  <c r="AX12" i="6"/>
  <c r="BM12" i="6"/>
  <c r="AY12" i="6"/>
  <c r="AW13" i="6"/>
  <c r="AX13" i="6"/>
  <c r="BM13" i="6"/>
  <c r="AY13" i="6"/>
  <c r="AW14" i="6"/>
  <c r="AX14" i="6"/>
  <c r="BM14" i="6"/>
  <c r="AY14" i="6"/>
  <c r="AW15" i="6"/>
  <c r="AX15" i="6"/>
  <c r="BM15" i="6"/>
  <c r="AY15" i="6"/>
  <c r="AW16" i="6"/>
  <c r="AX16" i="6"/>
  <c r="BM16" i="6"/>
  <c r="AY16" i="6"/>
  <c r="AW17" i="6"/>
  <c r="AX17" i="6"/>
  <c r="BM17" i="6"/>
  <c r="AY17" i="6"/>
  <c r="AW18" i="6"/>
  <c r="AX18" i="6"/>
  <c r="BM18" i="6"/>
  <c r="AY18" i="6"/>
  <c r="AW19" i="6"/>
  <c r="AX19" i="6"/>
  <c r="BM19" i="6"/>
  <c r="AY19" i="6"/>
  <c r="AW20" i="6"/>
  <c r="AX20" i="6"/>
  <c r="BM20" i="6"/>
  <c r="AY20" i="6"/>
  <c r="AW21" i="6"/>
  <c r="AX21" i="6"/>
  <c r="BM21" i="6"/>
  <c r="AY21" i="6"/>
  <c r="AW22" i="6"/>
  <c r="AX22" i="6"/>
  <c r="BM22" i="6"/>
  <c r="AY22" i="6"/>
  <c r="AW23" i="6"/>
  <c r="AX23" i="6"/>
  <c r="BM23" i="6"/>
  <c r="AY23" i="6"/>
  <c r="AW24" i="6"/>
  <c r="AX24" i="6"/>
  <c r="BM24" i="6"/>
  <c r="AY24" i="6"/>
  <c r="AW25" i="6"/>
  <c r="AX25" i="6"/>
  <c r="BM25" i="6"/>
  <c r="AY25" i="6"/>
  <c r="AW26" i="6"/>
  <c r="AX26" i="6"/>
  <c r="BM26" i="6"/>
  <c r="AY26" i="6"/>
  <c r="AW27" i="6"/>
  <c r="AX27" i="6"/>
  <c r="BM27" i="6"/>
  <c r="AY27" i="6"/>
  <c r="AW28" i="6"/>
  <c r="AX28" i="6"/>
  <c r="BM28" i="6"/>
  <c r="AY28" i="6"/>
  <c r="AW29" i="6"/>
  <c r="AX29" i="6"/>
  <c r="BM29" i="6"/>
  <c r="AY29" i="6"/>
  <c r="AW30" i="6"/>
  <c r="AX30" i="6"/>
  <c r="BM30" i="6"/>
  <c r="AY30" i="6"/>
  <c r="AW31" i="6"/>
  <c r="AX31" i="6"/>
  <c r="BM31" i="6"/>
  <c r="AY31" i="6"/>
  <c r="BR52" i="6"/>
  <c r="BD52" i="6"/>
  <c r="BE52" i="6"/>
  <c r="BF52" i="6"/>
  <c r="BU52" i="6"/>
  <c r="BG52" i="6"/>
  <c r="BH52" i="6"/>
  <c r="BI52" i="6"/>
  <c r="BR53" i="6"/>
  <c r="BD53" i="6"/>
  <c r="BE53" i="6"/>
  <c r="BF53" i="6"/>
  <c r="BU53" i="6"/>
  <c r="BG53" i="6"/>
  <c r="BH53" i="6"/>
  <c r="BI53" i="6"/>
  <c r="BR54" i="6"/>
  <c r="BD54" i="6"/>
  <c r="BE54" i="6"/>
  <c r="BF54" i="6"/>
  <c r="BU54" i="6"/>
  <c r="BG54" i="6"/>
  <c r="BH54" i="6"/>
  <c r="BI54" i="6"/>
  <c r="BR55" i="6"/>
  <c r="BD55" i="6"/>
  <c r="BE55" i="6"/>
  <c r="BF55" i="6"/>
  <c r="BU55" i="6"/>
  <c r="BG55" i="6"/>
  <c r="BH55" i="6"/>
  <c r="BI55" i="6"/>
  <c r="BR56" i="6"/>
  <c r="BD56" i="6"/>
  <c r="BE56" i="6"/>
  <c r="BF56" i="6"/>
  <c r="BU56" i="6"/>
  <c r="BG56" i="6"/>
  <c r="BH56" i="6"/>
  <c r="BI56" i="6"/>
  <c r="BR57" i="6"/>
  <c r="BD57" i="6"/>
  <c r="BE57" i="6"/>
  <c r="BF57" i="6"/>
  <c r="BU57" i="6"/>
  <c r="BG57" i="6"/>
  <c r="BH57" i="6"/>
  <c r="BI57" i="6"/>
  <c r="BR58" i="6"/>
  <c r="BD58" i="6"/>
  <c r="BE58" i="6"/>
  <c r="BF58" i="6"/>
  <c r="BU58" i="6"/>
  <c r="BG58" i="6"/>
  <c r="BH58" i="6"/>
  <c r="BI58" i="6"/>
  <c r="AW63" i="6"/>
  <c r="AX63" i="6"/>
  <c r="BM63" i="6"/>
  <c r="AY63" i="6"/>
  <c r="AZ63" i="6"/>
  <c r="BA63" i="6"/>
  <c r="BB63" i="6"/>
  <c r="BR63" i="6"/>
  <c r="BD63" i="6"/>
  <c r="BE63" i="6"/>
  <c r="BF63" i="6"/>
  <c r="BU63" i="6"/>
  <c r="BG63" i="6"/>
  <c r="BH63" i="6"/>
  <c r="BI63" i="6"/>
  <c r="AW64" i="6"/>
  <c r="AX64" i="6"/>
  <c r="BM64" i="6"/>
  <c r="AY64" i="6"/>
  <c r="AZ64" i="6"/>
  <c r="BA64" i="6"/>
  <c r="BB64" i="6"/>
  <c r="BR64" i="6"/>
  <c r="BD64" i="6"/>
  <c r="BE64" i="6"/>
  <c r="BF64" i="6"/>
  <c r="BU64" i="6"/>
  <c r="BG64" i="6"/>
  <c r="BH64" i="6"/>
  <c r="BI64" i="6"/>
  <c r="AW65" i="6"/>
  <c r="AX65" i="6"/>
  <c r="AY65" i="6"/>
  <c r="AZ65" i="6"/>
  <c r="BA65" i="6"/>
  <c r="BB65" i="6"/>
  <c r="BR65" i="6"/>
  <c r="BD65" i="6"/>
  <c r="BE65" i="6"/>
  <c r="BF65" i="6"/>
  <c r="BU65" i="6"/>
  <c r="BG65" i="6"/>
  <c r="BH65" i="6"/>
  <c r="BI65" i="6"/>
  <c r="AW66" i="6"/>
  <c r="AX66" i="6"/>
  <c r="AY66" i="6"/>
  <c r="AZ66" i="6"/>
  <c r="BA66" i="6"/>
  <c r="BB66" i="6"/>
  <c r="BR66" i="6"/>
  <c r="BD66" i="6"/>
  <c r="BE66" i="6"/>
  <c r="BF66" i="6"/>
  <c r="BU66" i="6"/>
  <c r="BG66" i="6"/>
  <c r="BH66" i="6"/>
  <c r="BI66" i="6"/>
  <c r="AW67" i="6"/>
  <c r="AX67" i="6"/>
  <c r="AY67" i="6"/>
  <c r="AZ67" i="6"/>
  <c r="BA67" i="6"/>
  <c r="BB67" i="6"/>
  <c r="BR67" i="6"/>
  <c r="BD67" i="6"/>
  <c r="BE67" i="6"/>
  <c r="BF67" i="6"/>
  <c r="BU67" i="6"/>
  <c r="BG67" i="6"/>
  <c r="BH67" i="6"/>
  <c r="BI67" i="6"/>
  <c r="AW73" i="6"/>
  <c r="AX73" i="6"/>
  <c r="AY73" i="6"/>
  <c r="AZ73" i="6"/>
  <c r="BA73" i="6"/>
  <c r="BP73" i="6"/>
  <c r="BB73" i="6"/>
  <c r="BR73" i="6"/>
  <c r="BD73" i="6"/>
  <c r="BE73" i="6"/>
  <c r="BF73" i="6"/>
  <c r="BU73" i="6"/>
  <c r="BG73" i="6"/>
  <c r="BH73" i="6"/>
  <c r="BI73" i="6"/>
  <c r="AW74" i="6"/>
  <c r="AX74" i="6"/>
  <c r="AY74" i="6"/>
  <c r="AZ74" i="6"/>
  <c r="BA74" i="6"/>
  <c r="BB74" i="6"/>
  <c r="BR74" i="6"/>
  <c r="BD74" i="6"/>
  <c r="BE74" i="6"/>
  <c r="BF74" i="6"/>
  <c r="BU74" i="6"/>
  <c r="BG74" i="6"/>
  <c r="BH74" i="6"/>
  <c r="BI74" i="6"/>
  <c r="AW75" i="6"/>
  <c r="AX75" i="6"/>
  <c r="AY75" i="6"/>
  <c r="AZ75" i="6"/>
  <c r="BA75" i="6"/>
  <c r="BB75" i="6"/>
  <c r="BR75" i="6"/>
  <c r="BD75" i="6"/>
  <c r="BE75" i="6"/>
  <c r="BF75" i="6"/>
  <c r="BU75" i="6"/>
  <c r="BG75" i="6"/>
  <c r="BH75" i="6"/>
  <c r="BI75" i="6"/>
  <c r="AW76" i="6"/>
  <c r="AX76" i="6"/>
  <c r="AY76" i="6"/>
  <c r="AZ76" i="6"/>
  <c r="BA76" i="6"/>
  <c r="BB76" i="6"/>
  <c r="BR76" i="6"/>
  <c r="BD76" i="6"/>
  <c r="BE76" i="6"/>
  <c r="BF76" i="6"/>
  <c r="BU76" i="6"/>
  <c r="BG76" i="6"/>
  <c r="BH76" i="6"/>
  <c r="BI76" i="6"/>
  <c r="AW77" i="6"/>
  <c r="AX77" i="6"/>
  <c r="AY77" i="6"/>
  <c r="AZ77" i="6"/>
  <c r="BA77" i="6"/>
  <c r="BB77" i="6"/>
  <c r="BR77" i="6"/>
  <c r="BD77" i="6"/>
  <c r="BE77" i="6"/>
  <c r="BF77" i="6"/>
  <c r="BU77" i="6"/>
  <c r="BG77" i="6"/>
  <c r="BH77" i="6"/>
  <c r="BI77" i="6"/>
  <c r="BK78" i="6"/>
  <c r="AW78" i="6"/>
  <c r="AX78" i="6"/>
  <c r="AY78" i="6"/>
  <c r="AZ78" i="6"/>
  <c r="BA78" i="6"/>
  <c r="BB78" i="6"/>
  <c r="BR78" i="6"/>
  <c r="BD78" i="6"/>
  <c r="BE78" i="6"/>
  <c r="BF78" i="6"/>
  <c r="BU78" i="6"/>
  <c r="BG78" i="6"/>
  <c r="BH78" i="6"/>
  <c r="BI78" i="6"/>
  <c r="AW79" i="6"/>
  <c r="AX79" i="6"/>
  <c r="AY79" i="6"/>
  <c r="AZ79" i="6"/>
  <c r="BA79" i="6"/>
  <c r="BB79" i="6"/>
  <c r="BR79" i="6"/>
  <c r="BD79" i="6"/>
  <c r="BE79" i="6"/>
  <c r="BF79" i="6"/>
  <c r="BU79" i="6"/>
  <c r="BG79" i="6"/>
  <c r="BH79" i="6"/>
  <c r="BI79" i="6"/>
  <c r="AW80" i="6"/>
  <c r="AX80" i="6"/>
  <c r="AY80" i="6"/>
  <c r="AZ80" i="6"/>
  <c r="BA80" i="6"/>
  <c r="BB80" i="6"/>
  <c r="AW81" i="6"/>
  <c r="AX81" i="6"/>
  <c r="AY81" i="6"/>
  <c r="AZ81" i="6"/>
  <c r="BA81" i="6"/>
  <c r="BB81" i="6"/>
  <c r="AW82" i="6"/>
  <c r="AX82" i="6"/>
  <c r="AY82" i="6"/>
  <c r="AZ82" i="6"/>
  <c r="BA82" i="6"/>
  <c r="BB82" i="6"/>
  <c r="BD82" i="6"/>
  <c r="BE82" i="6"/>
  <c r="BF82" i="6"/>
  <c r="BG82" i="6"/>
  <c r="BH82" i="6"/>
  <c r="BI82" i="6"/>
  <c r="AW83" i="6"/>
  <c r="AX83" i="6"/>
  <c r="AY83" i="6"/>
  <c r="AZ83" i="6"/>
  <c r="BA83" i="6"/>
  <c r="BB83" i="6"/>
  <c r="BD83" i="6"/>
  <c r="BE83" i="6"/>
  <c r="BF83" i="6"/>
  <c r="BG83" i="6"/>
  <c r="BH83" i="6"/>
  <c r="BI83" i="6"/>
  <c r="AW84" i="6"/>
  <c r="AX84" i="6"/>
  <c r="CA84" i="6"/>
  <c r="AY84" i="6"/>
  <c r="AZ84" i="6"/>
  <c r="BA84" i="6"/>
  <c r="BB84" i="6"/>
  <c r="BD84" i="6"/>
  <c r="BE84" i="6"/>
  <c r="BF84" i="6"/>
  <c r="BG84" i="6"/>
  <c r="BH84" i="6"/>
  <c r="BI84" i="6"/>
  <c r="AW86" i="6"/>
  <c r="AX86" i="6"/>
  <c r="AY86" i="6"/>
  <c r="AZ86" i="6"/>
  <c r="BA86" i="6"/>
  <c r="BB86" i="6"/>
  <c r="BD86" i="6"/>
  <c r="BE86" i="6"/>
  <c r="BT86" i="6"/>
  <c r="CH86" i="6"/>
  <c r="BF86" i="6"/>
  <c r="BG86" i="6"/>
  <c r="BH86" i="6"/>
  <c r="BW86" i="6"/>
  <c r="CK86" i="6"/>
  <c r="BI86" i="6"/>
  <c r="AW87" i="6"/>
  <c r="AX87" i="6"/>
  <c r="BM87" i="6"/>
  <c r="CA87" i="6"/>
  <c r="AY87" i="6"/>
  <c r="AZ87" i="6"/>
  <c r="BA87" i="6"/>
  <c r="BP87" i="6"/>
  <c r="CD87" i="6"/>
  <c r="BB87" i="6"/>
  <c r="BD87" i="6"/>
  <c r="BE87" i="6"/>
  <c r="BT87" i="6"/>
  <c r="CH87" i="6"/>
  <c r="BF87" i="6"/>
  <c r="BG87" i="6"/>
  <c r="BH87" i="6"/>
  <c r="BW87" i="6"/>
  <c r="CK87" i="6"/>
  <c r="BI87" i="6"/>
  <c r="AW88" i="6"/>
  <c r="AX88" i="6"/>
  <c r="BM88" i="6"/>
  <c r="CA88" i="6"/>
  <c r="AY88" i="6"/>
  <c r="AZ88" i="6"/>
  <c r="BA88" i="6"/>
  <c r="BP88" i="6"/>
  <c r="CD88" i="6"/>
  <c r="BB88" i="6"/>
  <c r="BD88" i="6"/>
  <c r="BE88" i="6"/>
  <c r="BT88" i="6"/>
  <c r="CH88" i="6"/>
  <c r="BF88" i="6"/>
  <c r="BG88" i="6"/>
  <c r="BH88" i="6"/>
  <c r="BW88" i="6"/>
  <c r="CK88" i="6"/>
  <c r="BI88" i="6"/>
  <c r="AW89" i="6"/>
  <c r="AX89" i="6"/>
  <c r="BM89" i="6"/>
  <c r="CA89" i="6"/>
  <c r="AY89" i="6"/>
  <c r="AZ89" i="6"/>
  <c r="BA89" i="6"/>
  <c r="BP89" i="6"/>
  <c r="CD89" i="6"/>
  <c r="BB89" i="6"/>
  <c r="BD89" i="6"/>
  <c r="BE89" i="6"/>
  <c r="BT89" i="6"/>
  <c r="CH89" i="6"/>
  <c r="BF89" i="6"/>
  <c r="BG89" i="6"/>
  <c r="BH89" i="6"/>
  <c r="BW89" i="6"/>
  <c r="CK89" i="6"/>
  <c r="BI89" i="6"/>
  <c r="AW90" i="6"/>
  <c r="AX90" i="6"/>
  <c r="BM90" i="6"/>
  <c r="CA90" i="6"/>
  <c r="AY90" i="6"/>
  <c r="AZ90" i="6"/>
  <c r="BA90" i="6"/>
  <c r="BP90" i="6"/>
  <c r="CD90" i="6"/>
  <c r="BB90" i="6"/>
  <c r="BD90" i="6"/>
  <c r="BE90" i="6"/>
  <c r="BT90" i="6"/>
  <c r="CH90" i="6"/>
  <c r="BF90" i="6"/>
  <c r="BG90" i="6"/>
  <c r="BH90" i="6"/>
  <c r="BW90" i="6"/>
  <c r="CK90" i="6"/>
  <c r="BI90" i="6"/>
  <c r="AW91" i="6"/>
  <c r="AX91" i="6"/>
  <c r="BM91" i="6"/>
  <c r="CA91" i="6"/>
  <c r="AY91" i="6"/>
  <c r="AZ91" i="6"/>
  <c r="BA91" i="6"/>
  <c r="BP91" i="6"/>
  <c r="CD91" i="6"/>
  <c r="BB91" i="6"/>
  <c r="BD91" i="6"/>
  <c r="BE91" i="6"/>
  <c r="BT91" i="6"/>
  <c r="CH91" i="6"/>
  <c r="BF91" i="6"/>
  <c r="BG91" i="6"/>
  <c r="BH91" i="6"/>
  <c r="BW91" i="6"/>
  <c r="CK91" i="6"/>
  <c r="BI91" i="6"/>
  <c r="AG113" i="1"/>
  <c r="Z113" i="1"/>
  <c r="AG112" i="1"/>
  <c r="Z110" i="1"/>
  <c r="N58" i="4"/>
  <c r="N59" i="4"/>
  <c r="N60" i="4"/>
  <c r="N61" i="4"/>
  <c r="N57" i="4"/>
  <c r="AG101" i="1"/>
  <c r="AG102" i="1"/>
  <c r="AG103" i="1"/>
  <c r="AG104" i="1"/>
  <c r="AG105" i="1"/>
  <c r="AG106" i="1"/>
  <c r="AG107" i="1"/>
  <c r="AG100" i="1"/>
  <c r="Z101" i="1"/>
  <c r="Z102" i="1"/>
  <c r="Z103" i="1"/>
  <c r="Z104" i="1"/>
  <c r="Z105" i="1"/>
  <c r="Z106" i="1"/>
  <c r="Z107" i="1"/>
  <c r="Z109" i="1"/>
  <c r="Z111" i="1"/>
  <c r="Z112" i="1"/>
  <c r="Z100" i="1"/>
  <c r="N47" i="4"/>
  <c r="N48" i="4"/>
  <c r="N49" i="4"/>
  <c r="N50" i="4"/>
  <c r="N51" i="4"/>
  <c r="N52" i="4"/>
  <c r="N53" i="4"/>
  <c r="N54" i="4"/>
  <c r="N55" i="4"/>
  <c r="N56" i="4"/>
  <c r="N46" i="4"/>
  <c r="N45" i="4"/>
  <c r="BI109" i="6"/>
  <c r="BI93" i="6"/>
  <c r="BI94" i="6"/>
  <c r="BI95" i="6"/>
  <c r="BI96" i="6"/>
  <c r="BI97" i="6"/>
  <c r="BI98" i="6"/>
  <c r="BI99" i="6"/>
  <c r="BI100" i="6"/>
  <c r="BI101" i="6"/>
  <c r="BI102" i="6"/>
  <c r="BI103" i="6"/>
  <c r="BI107" i="6"/>
  <c r="BF95" i="6"/>
  <c r="BF96" i="6"/>
  <c r="BF97" i="6"/>
  <c r="BF98" i="6"/>
  <c r="BF99" i="6"/>
  <c r="BF100" i="6"/>
  <c r="BF101" i="6"/>
  <c r="BF102" i="6"/>
  <c r="BF103" i="6"/>
  <c r="BF107" i="6"/>
  <c r="BF109" i="6"/>
  <c r="BI92" i="6"/>
  <c r="BF92" i="6"/>
  <c r="BB93" i="6"/>
  <c r="BB94" i="6"/>
  <c r="BB95" i="6"/>
  <c r="BB96" i="6"/>
  <c r="BB98" i="6"/>
  <c r="BB99" i="6"/>
  <c r="BB100" i="6"/>
  <c r="BB101" i="6"/>
  <c r="BB102" i="6"/>
  <c r="BB103" i="6"/>
  <c r="BB109" i="6"/>
  <c r="BB92" i="6"/>
  <c r="AY94" i="6"/>
  <c r="AY95" i="6"/>
  <c r="AY96" i="6"/>
  <c r="AY97" i="6"/>
  <c r="AY98" i="6"/>
  <c r="AY99" i="6"/>
  <c r="AY100" i="6"/>
  <c r="AY101" i="6"/>
  <c r="AY102" i="6"/>
  <c r="AY103" i="6"/>
  <c r="AY107" i="6"/>
  <c r="AY109" i="6"/>
  <c r="AY92" i="6"/>
  <c r="AE91" i="1"/>
  <c r="X91" i="1"/>
  <c r="AG89" i="1"/>
  <c r="AE84" i="1"/>
  <c r="AE83" i="1"/>
  <c r="Z83" i="1"/>
  <c r="AG82" i="1"/>
  <c r="CZ77" i="6"/>
  <c r="BR68" i="6"/>
  <c r="BR69" i="6"/>
  <c r="BR70" i="6"/>
  <c r="BR71" i="6"/>
  <c r="BR72" i="6"/>
  <c r="CY73" i="6"/>
  <c r="DB73" i="6"/>
  <c r="CY74" i="6"/>
  <c r="CY75" i="6"/>
  <c r="DB74" i="6"/>
  <c r="DB75" i="6"/>
  <c r="AG76" i="1"/>
  <c r="AG77" i="1"/>
  <c r="AE24" i="1"/>
  <c r="AG25" i="1"/>
  <c r="AE26" i="1"/>
  <c r="AE27" i="1"/>
  <c r="AE28" i="1"/>
  <c r="AE29" i="1"/>
  <c r="AE30" i="1"/>
  <c r="AE31" i="1"/>
  <c r="AE32" i="1"/>
  <c r="AE33" i="1"/>
  <c r="AE35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BU72" i="6"/>
  <c r="BU71" i="6"/>
  <c r="BU70" i="6"/>
  <c r="BU69" i="6"/>
  <c r="BU68" i="6"/>
  <c r="Z77" i="1"/>
  <c r="Y77" i="1"/>
  <c r="X77" i="1"/>
  <c r="CZ68" i="6"/>
  <c r="CZ69" i="6"/>
  <c r="CZ70" i="6"/>
  <c r="CZ71" i="6"/>
  <c r="CZ72" i="6"/>
  <c r="CZ67" i="6"/>
  <c r="CW68" i="6"/>
  <c r="CW70" i="6"/>
  <c r="CW71" i="6"/>
  <c r="CW72" i="6"/>
  <c r="CW67" i="6"/>
  <c r="E76" i="1"/>
  <c r="D76" i="1"/>
  <c r="C76" i="1"/>
  <c r="J19" i="4"/>
  <c r="N19" i="4"/>
  <c r="N15" i="4"/>
  <c r="N17" i="4"/>
  <c r="CS37" i="6"/>
  <c r="R41" i="1"/>
  <c r="O41" i="1"/>
  <c r="L41" i="1"/>
  <c r="X39" i="1"/>
  <c r="Q37" i="1"/>
  <c r="T37" i="1"/>
  <c r="T36" i="1"/>
  <c r="Q36" i="1"/>
  <c r="N37" i="1"/>
  <c r="N36" i="1"/>
  <c r="K37" i="1"/>
  <c r="K36" i="1"/>
  <c r="X37" i="1"/>
  <c r="E34" i="1"/>
  <c r="Z34" i="1"/>
  <c r="X33" i="1"/>
  <c r="X22" i="1"/>
  <c r="X23" i="1"/>
  <c r="X24" i="1"/>
  <c r="X25" i="1"/>
  <c r="X26" i="1"/>
  <c r="X27" i="1"/>
  <c r="X21" i="1"/>
  <c r="AC29" i="1"/>
  <c r="AC25" i="1"/>
  <c r="AC18" i="1"/>
  <c r="C29" i="1"/>
  <c r="E28" i="1"/>
  <c r="H11" i="1"/>
  <c r="H12" i="1"/>
  <c r="H13" i="1"/>
  <c r="H14" i="1"/>
  <c r="H15" i="1"/>
  <c r="H16" i="1"/>
  <c r="H17" i="1"/>
  <c r="H18" i="1"/>
  <c r="H10" i="1"/>
</calcChain>
</file>

<file path=xl/comments1.xml><?xml version="1.0" encoding="utf-8"?>
<comments xmlns="http://schemas.openxmlformats.org/spreadsheetml/2006/main">
  <authors>
    <author>Gaston Diaz</author>
  </authors>
  <commentList>
    <comment ref="H15" authorId="0">
      <text>
        <r>
          <rPr>
            <b/>
            <sz val="9"/>
            <color indexed="81"/>
            <rFont val="Calibri"/>
            <family val="2"/>
          </rPr>
          <t>Gaston Diaz:</t>
        </r>
        <r>
          <rPr>
            <sz val="9"/>
            <color indexed="81"/>
            <rFont val="Calibri"/>
            <family val="2"/>
          </rPr>
          <t xml:space="preserve">
Anuario dice 12765, pero no suma con el de varones. Estimado total menos varones =</t>
        </r>
      </text>
    </comment>
    <comment ref="AE28" authorId="0">
      <text>
        <r>
          <rPr>
            <b/>
            <sz val="9"/>
            <color indexed="81"/>
            <rFont val="Calibri"/>
            <family val="2"/>
          </rPr>
          <t>Gaston Diaz:</t>
        </r>
        <r>
          <rPr>
            <sz val="9"/>
            <color indexed="81"/>
            <rFont val="Calibri"/>
            <family val="2"/>
          </rPr>
          <t xml:space="preserve">
Suma de franjas etarias: 62777
Suma de totales: 62817</t>
        </r>
      </text>
    </comment>
    <comment ref="C31" authorId="0">
      <text>
        <r>
          <rPr>
            <b/>
            <sz val="9"/>
            <color indexed="81"/>
            <rFont val="Calibri"/>
            <family val="2"/>
          </rPr>
          <t>Gaston Diaz:</t>
        </r>
        <r>
          <rPr>
            <sz val="9"/>
            <color indexed="81"/>
            <rFont val="Calibri"/>
            <family val="2"/>
          </rPr>
          <t xml:space="preserve">
Población según censo de 19 de abril, 1875
Total: 2075971
Varones: 1033974
Mujeres: 1041977</t>
        </r>
      </text>
    </comment>
    <comment ref="C40" authorId="0">
      <text>
        <r>
          <rPr>
            <b/>
            <sz val="9"/>
            <color indexed="81"/>
            <rFont val="Calibri"/>
            <family val="2"/>
          </rPr>
          <t>Gaston Diaz:</t>
        </r>
        <r>
          <rPr>
            <sz val="9"/>
            <color indexed="81"/>
            <rFont val="Calibri"/>
            <family val="2"/>
          </rPr>
          <t xml:space="preserve">
Con territorios de Bolivia y Perú cedidos por pactos. </t>
        </r>
      </text>
    </comment>
    <comment ref="L41" authorId="0">
      <text>
        <r>
          <rPr>
            <b/>
            <sz val="9"/>
            <color indexed="81"/>
            <rFont val="Calibri"/>
            <family val="2"/>
          </rPr>
          <t>Gaston Diaz:</t>
        </r>
        <r>
          <rPr>
            <sz val="9"/>
            <color indexed="81"/>
            <rFont val="Calibri"/>
            <family val="2"/>
          </rPr>
          <t xml:space="preserve">
Solteros, sin discriminar por edad.  (menor a 15 años + mayor a 15 años)</t>
        </r>
      </text>
    </comment>
  </commentList>
</comments>
</file>

<file path=xl/comments2.xml><?xml version="1.0" encoding="utf-8"?>
<comments xmlns="http://schemas.openxmlformats.org/spreadsheetml/2006/main">
  <authors>
    <author>Gaston Diaz</author>
  </authors>
  <commentList>
    <comment ref="BK31" authorId="0">
      <text>
        <r>
          <rPr>
            <b/>
            <sz val="9"/>
            <color indexed="81"/>
            <rFont val="Calibri"/>
            <family val="2"/>
          </rPr>
          <t>Gaston Diaz:</t>
        </r>
        <r>
          <rPr>
            <sz val="9"/>
            <color indexed="81"/>
            <rFont val="Calibri"/>
            <family val="2"/>
          </rPr>
          <t xml:space="preserve">
1858-1879 no indican si es asistencia o matriculados.  Dice "número de alumnos que contenían las escuelas primarias"</t>
        </r>
      </text>
    </comment>
    <comment ref="CW69" authorId="0">
      <text>
        <r>
          <rPr>
            <b/>
            <sz val="9"/>
            <color indexed="81"/>
            <rFont val="Calibri"/>
            <family val="2"/>
          </rPr>
          <t>Gaston Diaz:</t>
        </r>
        <r>
          <rPr>
            <sz val="9"/>
            <color indexed="81"/>
            <rFont val="Calibri"/>
            <family val="2"/>
          </rPr>
          <t xml:space="preserve">
Suma de varones y mujeres es 498238
</t>
        </r>
      </text>
    </comment>
    <comment ref="BA97" authorId="0">
      <text>
        <r>
          <rPr>
            <b/>
            <sz val="9"/>
            <color indexed="81"/>
            <rFont val="Calibri"/>
            <family val="2"/>
          </rPr>
          <t>Gaston Diaz:</t>
        </r>
        <r>
          <rPr>
            <sz val="9"/>
            <color indexed="81"/>
            <rFont val="Calibri"/>
            <family val="2"/>
          </rPr>
          <t xml:space="preserve">
No suma bien.  Tendría que ser 355508. </t>
        </r>
      </text>
    </comment>
  </commentList>
</comments>
</file>

<file path=xl/comments3.xml><?xml version="1.0" encoding="utf-8"?>
<comments xmlns="http://schemas.openxmlformats.org/spreadsheetml/2006/main">
  <authors>
    <author>Gaston Diaz</author>
  </authors>
  <commentList>
    <comment ref="H11" authorId="0">
      <text>
        <r>
          <rPr>
            <b/>
            <sz val="9"/>
            <color indexed="81"/>
            <rFont val="Calibri"/>
            <family val="2"/>
          </rPr>
          <t>Gaston Diaz:</t>
        </r>
        <r>
          <rPr>
            <sz val="9"/>
            <color indexed="81"/>
            <rFont val="Calibri"/>
            <family val="2"/>
          </rPr>
          <t xml:space="preserve">
Anuario dice 12765, pero no suma con el de varones. Estimado total menos varones =</t>
        </r>
      </text>
    </comment>
    <comment ref="AL63" authorId="0">
      <text>
        <r>
          <rPr>
            <b/>
            <sz val="9"/>
            <color indexed="81"/>
            <rFont val="Calibri"/>
            <family val="2"/>
          </rPr>
          <t>Gaston Diaz:</t>
        </r>
        <r>
          <rPr>
            <sz val="9"/>
            <color indexed="81"/>
            <rFont val="Calibri"/>
            <family val="2"/>
          </rPr>
          <t xml:space="preserve">
También hay por edad</t>
        </r>
      </text>
    </comment>
  </commentList>
</comments>
</file>

<file path=xl/sharedStrings.xml><?xml version="1.0" encoding="utf-8"?>
<sst xmlns="http://schemas.openxmlformats.org/spreadsheetml/2006/main" count="1116" uniqueCount="271">
  <si>
    <t>Año</t>
  </si>
  <si>
    <t>PEA</t>
  </si>
  <si>
    <t>Indice de paridad de la fuerza de trabajo</t>
  </si>
  <si>
    <t>Fuerza de trabajo femenina (% del total)</t>
  </si>
  <si>
    <t>Tasa de alfabetismo adulto femenino 15+</t>
  </si>
  <si>
    <t>Tasa de alfabetismo juvenil femenino 15-24</t>
  </si>
  <si>
    <t>Porcentaje "sin estudios" en:</t>
  </si>
  <si>
    <t>Porcentaje de "primaria alcanzada" en:</t>
  </si>
  <si>
    <t>Porcentaje de "primaria completa" en:</t>
  </si>
  <si>
    <t>Porcentaje de "secundaria alcanzada" en:</t>
  </si>
  <si>
    <t>Porcentaje de "secundaria completada" en:</t>
  </si>
  <si>
    <t>Porcentaje de "superior alcanzada" en:</t>
  </si>
  <si>
    <t>Porcentaje de "superior completada" en:</t>
  </si>
  <si>
    <t>Años promedios de escuela en:</t>
  </si>
  <si>
    <t>Años promedios de escuela primaria en:</t>
  </si>
  <si>
    <t>Años promedios de escuela secundaria en (pob. mayor a 25 años):</t>
  </si>
  <si>
    <t>Años promedios de escuela superior en (pob. mayor a 25 años):</t>
  </si>
  <si>
    <t>Tasa de asistencia para la eduación primaria</t>
  </si>
  <si>
    <t>Tasa de asistencia para la eduación secundaria</t>
  </si>
  <si>
    <t>Tasa de asistencia para la eduación tertiaria</t>
  </si>
  <si>
    <t>Mujeres en parlamento</t>
  </si>
  <si>
    <t>Tasa de fertilidad</t>
  </si>
  <si>
    <t>Tasa de mortalidad infantil (edad 0-1)</t>
  </si>
  <si>
    <t>Tasa de mortalidad maternal</t>
  </si>
  <si>
    <t>Expectativa de vida (edad 0)</t>
  </si>
  <si>
    <t>total</t>
  </si>
  <si>
    <t>varones</t>
  </si>
  <si>
    <t>mujeres</t>
  </si>
  <si>
    <t>mujeres trabajadores / varones trabajadores</t>
  </si>
  <si>
    <t>Porcentaje del total</t>
  </si>
  <si>
    <t>Nro de hijos</t>
  </si>
  <si>
    <t>Muertes por cada 100.000 nacimientos</t>
  </si>
  <si>
    <t xml:space="preserve"> </t>
  </si>
  <si>
    <t>Nro de personas</t>
  </si>
  <si>
    <t>Índice</t>
  </si>
  <si>
    <t>Porcentaje</t>
  </si>
  <si>
    <t>Años</t>
  </si>
  <si>
    <t>Nro de muertes</t>
  </si>
  <si>
    <t>Edad</t>
  </si>
  <si>
    <t>Salud</t>
  </si>
  <si>
    <t>Trabajo</t>
  </si>
  <si>
    <t>Sectores</t>
  </si>
  <si>
    <t>Población</t>
  </si>
  <si>
    <t>Representacion</t>
  </si>
  <si>
    <t>Educación</t>
  </si>
  <si>
    <t>Maternal</t>
  </si>
  <si>
    <t>Infantil</t>
  </si>
  <si>
    <t>Expectativa de vida</t>
  </si>
  <si>
    <t>Alfabetismo</t>
  </si>
  <si>
    <t>Años promedios de escuela</t>
  </si>
  <si>
    <t>Tasa de Asistencia</t>
  </si>
  <si>
    <t>Niveles alcanzados y completados</t>
  </si>
  <si>
    <t>hombres</t>
  </si>
  <si>
    <t>Agricultura y pesca</t>
  </si>
  <si>
    <t>Minería</t>
  </si>
  <si>
    <t>Industria</t>
  </si>
  <si>
    <t>construcción</t>
  </si>
  <si>
    <t>comercio</t>
  </si>
  <si>
    <t>Transporte</t>
  </si>
  <si>
    <t>Admin pub.</t>
  </si>
  <si>
    <t>Prof. Liberales</t>
  </si>
  <si>
    <t>serv. Dome.</t>
  </si>
  <si>
    <t>no específicado</t>
  </si>
  <si>
    <t>Busca 1 vez</t>
  </si>
  <si>
    <t>elec. Gas y serv. Sanit.</t>
  </si>
  <si>
    <t>Total</t>
  </si>
  <si>
    <t>Tasa</t>
  </si>
  <si>
    <t>Unidad de medida:</t>
  </si>
  <si>
    <t>Fuentes:</t>
  </si>
  <si>
    <t>Notas:</t>
  </si>
  <si>
    <t>Fuerza de trabajo</t>
  </si>
  <si>
    <t>Actividad</t>
  </si>
  <si>
    <t>Nombre de variable</t>
  </si>
  <si>
    <t>Notas metodológicas</t>
  </si>
  <si>
    <t>Nombre de investigador/a:</t>
  </si>
  <si>
    <t>Institucion:</t>
  </si>
  <si>
    <t>Base de datos … genero …</t>
  </si>
  <si>
    <t>Fuentes</t>
  </si>
  <si>
    <t>Publicación</t>
  </si>
  <si>
    <t xml:space="preserve">Tipo de </t>
  </si>
  <si>
    <t>#</t>
  </si>
  <si>
    <t>Categoría (pestaña)</t>
  </si>
  <si>
    <t>Clasificación por …</t>
  </si>
  <si>
    <t>Publicación:</t>
  </si>
  <si>
    <t>ILO</t>
  </si>
  <si>
    <t>Barro, R.J.; J-W. Lee (1996): “International Measures of Schooling  Years and Schooling Quality”, American Economic Review, Papers and Proceedings, 86:2, pp. 218-23;  Barro, R.J.; Lee, J-W (2000):”International Data on Educational Attainment Updates and Implications”, WP, Harvard University, August.</t>
  </si>
  <si>
    <t>Human Development Report</t>
  </si>
  <si>
    <t>Variables añadidas</t>
  </si>
  <si>
    <t xml:space="preserve">total </t>
  </si>
  <si>
    <t>Aumento en la población</t>
  </si>
  <si>
    <t>Defunciones por edad</t>
  </si>
  <si>
    <t>Hasta 7 años</t>
  </si>
  <si>
    <t>De 7 a 15</t>
  </si>
  <si>
    <t>De 15 a 25</t>
  </si>
  <si>
    <t>De 25 a 35</t>
  </si>
  <si>
    <t>De 35 a 50</t>
  </si>
  <si>
    <t>De 50 a 60</t>
  </si>
  <si>
    <t>De 60 a 70</t>
  </si>
  <si>
    <t>De 70 a 80</t>
  </si>
  <si>
    <t>De 80 a 90</t>
  </si>
  <si>
    <t>De 90 adelante</t>
  </si>
  <si>
    <t>Totales</t>
  </si>
  <si>
    <t>Bautismos</t>
  </si>
  <si>
    <t>Matrimonios</t>
  </si>
  <si>
    <t>Asistencia en las escuelas primarias</t>
  </si>
  <si>
    <t>Nacidos</t>
  </si>
  <si>
    <t>Poblacion estidmada según movimientos</t>
  </si>
  <si>
    <t>Grado de instrucción</t>
  </si>
  <si>
    <t>No sabe leer ni escribir</t>
  </si>
  <si>
    <t>Saben leer</t>
  </si>
  <si>
    <t>Saben leer y escribir</t>
  </si>
  <si>
    <t>Menor a 15 años</t>
  </si>
  <si>
    <t>Solteros 15 años o mayor</t>
  </si>
  <si>
    <t>Casados</t>
  </si>
  <si>
    <t>Viudos</t>
  </si>
  <si>
    <t>Anuarios Estadísticos de la República de Chile</t>
  </si>
  <si>
    <t>Número de vacunados</t>
  </si>
  <si>
    <t>Asistencia escuelas secundarias</t>
  </si>
  <si>
    <t>niños</t>
  </si>
  <si>
    <t>matriculados escuelas secundarias</t>
  </si>
  <si>
    <t>Matriculados escuelas primarias</t>
  </si>
  <si>
    <t>Asistencia escuelas primarias privadas</t>
  </si>
  <si>
    <t>Asistencia en escuelas secundarias privadas</t>
  </si>
  <si>
    <t>Matriculados en escuelas secundarias privadas</t>
  </si>
  <si>
    <t>Matriculados escuelas primarias privadas</t>
  </si>
  <si>
    <t>Personal Ocupados en la Industria</t>
  </si>
  <si>
    <t>Empleados</t>
  </si>
  <si>
    <t>Operarios</t>
  </si>
  <si>
    <t>Población escolar</t>
  </si>
  <si>
    <t>Reciben instrucción</t>
  </si>
  <si>
    <t>No reciben instrucción</t>
  </si>
  <si>
    <t>Escuelas secundarias públicas</t>
  </si>
  <si>
    <t>Escuelas primarias públicas</t>
  </si>
  <si>
    <t>Escuelas primarias privadas</t>
  </si>
  <si>
    <t>Escuelas secundarias privadas</t>
  </si>
  <si>
    <t>1900-1927: matriculados en los Liceos de Niñas</t>
  </si>
  <si>
    <t xml:space="preserve">1900-1927:Asistencia media en los Liceos de Niñas </t>
  </si>
  <si>
    <t>1900-1927: matriculados en los Liceos de Hombres</t>
  </si>
  <si>
    <t>1900-1927: Asistencia media en los Liceos de Hombres</t>
  </si>
  <si>
    <t>1900-1927: Asistencia media en los Liceos</t>
  </si>
  <si>
    <t>1900-1927: Matriculados anualmente en los Liceos</t>
  </si>
  <si>
    <t>1911-1931: Asistencia en escuelas primarias públicas</t>
  </si>
  <si>
    <t>1911-1931: Cálculo de matriculas de escuelas elementales y superiores</t>
  </si>
  <si>
    <t xml:space="preserve">1911-1931: Asistencia en escuelas primarias públicas; 1932-xxxx: Suma de primarias diurnas, experimentales, anexas a  las normales, anexas a los liceos de hombres, anexas a los liceos de niñas, nocturnas, nocturnas anexas a los nomrales, de ciegos y sordo-mudos; </t>
  </si>
  <si>
    <t>Empleados en la industria textil</t>
  </si>
  <si>
    <t>Empleados en al industria de cuero</t>
  </si>
  <si>
    <t>Empleados en las fábricas de conservas de frutas</t>
  </si>
  <si>
    <t>Empleados en las fábricas de conservas de pescado y mariscos</t>
  </si>
  <si>
    <t>Escuelas Primarias</t>
  </si>
  <si>
    <t>Escuelas Secundarias</t>
  </si>
  <si>
    <t>Anuarios Estadísticos de Chile</t>
  </si>
  <si>
    <t>Número de personas</t>
  </si>
  <si>
    <t>Número de trabajadores</t>
  </si>
  <si>
    <t>personas</t>
  </si>
  <si>
    <t>Nacimientos</t>
  </si>
  <si>
    <t>Nupcialidad</t>
  </si>
  <si>
    <t>1939-1955: suma de hombres y mujeres ocupados</t>
  </si>
  <si>
    <t xml:space="preserve">1859-1879:asistencias en escuelas primarias; 1911-1939: asistencias en escuelas primarias públicas y privadas (no incluye escuelas especiales); 1940-1957: asistencia en escuelas primarias públicas, municipales y privadas.  </t>
  </si>
  <si>
    <t xml:space="preserve">1859-1879: matriculados en escuelas primarias; 1911-1939: matriculados en escuelas primarias públicas y privadas (no incluye escuelas especiales); 1940-1957: matriculados en escuelas primarias públicas, municipales y privadas.  </t>
  </si>
  <si>
    <t>1900-1910: asistencias en escuelas secundarias públicas; 1911-1939: asistencias en escuelas secundarias públicas y privadas (no incluye escuelas especiales); 1940-1957: asistencias en escuelas secundarias públicas, municipales y privadas</t>
  </si>
  <si>
    <t>1900-1910: matriculados en escuelas secundarias públicas; 1911-1939: matriculados en escuelas secundarias públicas y privadas (no incluye escuelas especiales); 1940-1957: matriculados en escuelas secundarias públicas, municipales y privadas</t>
  </si>
  <si>
    <t>Poblacieon al final del año (el 31 de diciembre del año indicado, o el 1 de enero del año siguiente)</t>
  </si>
  <si>
    <t>Número de defunciones: totales</t>
  </si>
  <si>
    <t>Número de defunciones: Hasta 7 años</t>
  </si>
  <si>
    <t>Número de defunciones: De 7 a 15</t>
  </si>
  <si>
    <t>Número de defunciones: De 15 a 25</t>
  </si>
  <si>
    <t>Número de defunciones: De 25 a 35</t>
  </si>
  <si>
    <t>Número de defunciones: De 35 a 50</t>
  </si>
  <si>
    <t>Número de defunciones: De 50 a 60</t>
  </si>
  <si>
    <t>Número de defunciones: De 60 a 70</t>
  </si>
  <si>
    <t>Número de defunciones: De 70 a 80</t>
  </si>
  <si>
    <t>Número de defunciones: De 80 a 90</t>
  </si>
  <si>
    <t>Número de defunciones: De 90 adelante</t>
  </si>
  <si>
    <t>Poblacion Menor a 15 años</t>
  </si>
  <si>
    <t>Poblacion Solteros 15 años o mayor</t>
  </si>
  <si>
    <t>Poblacion Casados</t>
  </si>
  <si>
    <t>Poblacion Viudos</t>
  </si>
  <si>
    <t>Asistencia en las escuelas primarias públicas</t>
  </si>
  <si>
    <t>Matriculados escuelas primarias públicas</t>
  </si>
  <si>
    <t>Asistencia escuelas secundarias públicas</t>
  </si>
  <si>
    <t>matriculados escuelas secundarias públicas</t>
  </si>
  <si>
    <t>Asistencia escuelas primarias privadas privadas</t>
  </si>
  <si>
    <t>Operarios en la industria</t>
  </si>
  <si>
    <t>total/varones/mujeres</t>
  </si>
  <si>
    <t>total/varones/mujeres/niños</t>
  </si>
  <si>
    <t>Gastón Díaz</t>
  </si>
  <si>
    <t>UdelaR - FCS - PHES</t>
  </si>
  <si>
    <t xml:space="preserve">Datos para 1861-65 y 1866-67 tomados de anuario de 1877-78; Datos para 1850-57, 1859-60, 1878, 1880-1902 tomados de anuario de 1926. </t>
  </si>
  <si>
    <t>Datos para 1850-64, 1882, 1884-1917, 1920-21 tomados de cuadro restrospectivo de anuario de 1926</t>
  </si>
  <si>
    <t>Datos para 1850-64, 1882, 1884-1917, 1920-21 tomados de cuadro restrospectivo de anuario de 1927</t>
  </si>
  <si>
    <t>Datos para 1850-64, 1882, 1884-1917, 1920-21 tomados de cuadro restrospectivo de anuario de 1928</t>
  </si>
  <si>
    <t>Datos para 1861-65 y 1866-67 tomados de anuario de 1877-78; Datos para 1850-57, 1859-60, 1878, 1880-1902 tomados de anuario de 1926. Desde 1897 los nacidos muertos no figuran e las defunciones totales</t>
  </si>
  <si>
    <t>1921-1931: Suma de asistencia en escuelas subvencionados (fijo y $25 por alumno) y no subvencionados; 1931-1939 Suma de escuelas primarias diurnas, anexas a los liceos de hombres, anexas a los liceos de niñas, nocturnas</t>
  </si>
  <si>
    <t>1921-1931: Suma de matriculados en escuelas subvencionados (fijo y $25 por alumno) y no subvencionados; 1931-1939 Suma de escuelas primarias diurnas, anexas a los liceos de hombres, anexas a los liceos de niñas, nocturnas</t>
  </si>
  <si>
    <t>1921-1931: Suma de matriculados en escuelas subvencionados (fijo y $25 por alumno) y no subvencionados; 1931-xxxx: Suma de escuelas primarias diurnas, anexas a los liceos de hombres, anexas a los liceos de niñas, nocturnas</t>
  </si>
  <si>
    <t>1921-1931: Suma de asistencia en escuelas subvencionados y no subvencionados; 1932-1939 suma de liceos y colegios de hombres y niñas</t>
  </si>
  <si>
    <t>1921-1931: Suma de matriculados en escuelas subvencionados y no subvencionados; 1932-1939 suma de liceos y colegios de hombres y niñas</t>
  </si>
  <si>
    <t>Barro, R.J.; J-W. Lee (1996): “International Measures of Schooling Years and Schooling Quality”, American Economic Review, Papers and Proceedings, 86:2, pp. 218-23;  Barro, R.J.; Lee, J-W (2000):”International Data on Educational Attainment Updates and Implications”, WP, Harvard University, August.</t>
  </si>
  <si>
    <t>ESTIMACIONES Y PROYECCIONES DE LA POBLACIÓN TOTAL SEGÚN SEXO</t>
  </si>
  <si>
    <t>CELADE - División de Población de la CEPAL. Revisión 2013.</t>
  </si>
  <si>
    <t>mitad del año</t>
  </si>
  <si>
    <t>Population, total both sexes</t>
  </si>
  <si>
    <t>13,187.8</t>
  </si>
  <si>
    <t>15,419.8</t>
  </si>
  <si>
    <t>16,301.7</t>
  </si>
  <si>
    <t>16,633.3</t>
  </si>
  <si>
    <t>16,795.6</t>
  </si>
  <si>
    <t>16,955.7</t>
  </si>
  <si>
    <t>17,113.7</t>
  </si>
  <si>
    <t>17,269.5</t>
  </si>
  <si>
    <t>United Nations Development Programme</t>
  </si>
  <si>
    <t>Miles de personas</t>
  </si>
  <si>
    <t>https://data.undp.org/</t>
  </si>
  <si>
    <t>Varones</t>
  </si>
  <si>
    <t>Mujeres</t>
  </si>
  <si>
    <t xml:space="preserve"> Educational Attainment for Total Population, 1950 - 2010</t>
  </si>
  <si>
    <t>Age Group</t>
  </si>
  <si>
    <t/>
  </si>
  <si>
    <t>No 
schooling</t>
  </si>
  <si>
    <t>Highest level attained</t>
  </si>
  <si>
    <t>Average 
 Years of 
 schooling</t>
  </si>
  <si>
    <t>Population 
 (1000s)</t>
  </si>
  <si>
    <t>Primary</t>
  </si>
  <si>
    <t>Secondary</t>
  </si>
  <si>
    <t>Tertiary</t>
  </si>
  <si>
    <t>Completed</t>
  </si>
  <si>
    <t>(% of population aged 15 and over)</t>
  </si>
  <si>
    <t>Barro R. &amp; J.W. Lee</t>
  </si>
  <si>
    <t>+</t>
  </si>
  <si>
    <t>mortalidad maternal por cada 1000.000 nacidos vivos</t>
  </si>
  <si>
    <t>Ratio</t>
  </si>
  <si>
    <t>Tasa de participación de la fuerza de trabajo femenina en el mercado laboral</t>
  </si>
  <si>
    <t>Con respecto a 1 (participación masculina)</t>
  </si>
  <si>
    <t>Población Económicamente Activa</t>
  </si>
  <si>
    <t>Masculina</t>
  </si>
  <si>
    <t>Femenina</t>
  </si>
  <si>
    <t>Número de Personas</t>
  </si>
  <si>
    <t>CEPALSTAT</t>
  </si>
  <si>
    <t>3 600 282</t>
  </si>
  <si>
    <t>4 198 186</t>
  </si>
  <si>
    <t>4 817 926</t>
  </si>
  <si>
    <t>5 515 019</t>
  </si>
  <si>
    <t>6 215 204</t>
  </si>
  <si>
    <t>6 970 384</t>
  </si>
  <si>
    <t>7 765 918</t>
  </si>
  <si>
    <t>2 693 899</t>
  </si>
  <si>
    <t>3 046 074</t>
  </si>
  <si>
    <t>3 402 596</t>
  </si>
  <si>
    <t>3 743 678</t>
  </si>
  <si>
    <t>4 053 370</t>
  </si>
  <si>
    <t>4 435 440</t>
  </si>
  <si>
    <t>4 825 398</t>
  </si>
  <si>
    <t>906 383</t>
  </si>
  <si>
    <t>1 152 112</t>
  </si>
  <si>
    <t>1 415 330</t>
  </si>
  <si>
    <t>1 771 341</t>
  </si>
  <si>
    <t>2 161 834</t>
  </si>
  <si>
    <t>2 534 945</t>
  </si>
  <si>
    <t>2 940 520</t>
  </si>
  <si>
    <t>Proporción de escaños ocupados por mujeres en los parlamentos nacionales</t>
  </si>
  <si>
    <t>*.*</t>
  </si>
  <si>
    <t xml:space="preserve">	Esperanza de vida por sexo</t>
  </si>
  <si>
    <t>Ambos Sexos</t>
  </si>
  <si>
    <t>Hombres</t>
  </si>
  <si>
    <t>Años, esperados de vida al nacer (dato quinquenal, se muetsra en el último año del quinquenio)</t>
  </si>
  <si>
    <t>CELADE</t>
  </si>
  <si>
    <t>Tasa global de fecundidad/</t>
  </si>
  <si>
    <t>Número promedio de hijos e hijas (dato quinquenal, se muestra en el último año del quinquenio)</t>
  </si>
  <si>
    <t>Edad media de la fecundidad</t>
  </si>
  <si>
    <t>Edad, a la que en promedio se situarían todos los nacimientos de cada mujer</t>
  </si>
  <si>
    <t>Educational Attainment for Female Population, 1950 - 2010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</si>
</sst>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;[Red]\(0.0\)"/>
    <numFmt numFmtId="165" formatCode="0.000_ "/>
    <numFmt numFmtId="166" formatCode="0.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5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" fillId="3" borderId="0" xfId="0" applyFont="1" applyFill="1"/>
    <xf numFmtId="49" fontId="0" fillId="0" borderId="0" xfId="0" applyNumberFormat="1" applyAlignment="1">
      <alignment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Fill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/>
    <xf numFmtId="0" fontId="0" fillId="0" borderId="0" xfId="0" applyAlignment="1">
      <alignment wrapText="1"/>
    </xf>
    <xf numFmtId="0" fontId="4" fillId="2" borderId="0" xfId="0" applyFont="1" applyFill="1"/>
    <xf numFmtId="0" fontId="1" fillId="0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/>
    <xf numFmtId="0" fontId="0" fillId="5" borderId="1" xfId="0" applyFill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4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0" xfId="0" applyFill="1" applyAlignment="1">
      <alignment horizontal="center"/>
    </xf>
    <xf numFmtId="0" fontId="1" fillId="7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0" xfId="0" applyFont="1"/>
    <xf numFmtId="0" fontId="0" fillId="9" borderId="0" xfId="0" applyFill="1"/>
    <xf numFmtId="0" fontId="11" fillId="0" borderId="0" xfId="0" applyFont="1"/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3" fontId="12" fillId="9" borderId="0" xfId="0" applyNumberFormat="1" applyFont="1" applyFill="1" applyBorder="1" applyAlignment="1" applyProtection="1"/>
    <xf numFmtId="0" fontId="0" fillId="0" borderId="0" xfId="0" applyAlignment="1">
      <alignment horizontal="center" wrapText="1"/>
    </xf>
    <xf numFmtId="0" fontId="15" fillId="9" borderId="17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9" borderId="0" xfId="0" applyFill="1" applyAlignment="1">
      <alignment horizontal="center"/>
    </xf>
    <xf numFmtId="166" fontId="0" fillId="9" borderId="0" xfId="0" applyNumberFormat="1" applyFill="1"/>
    <xf numFmtId="0" fontId="0" fillId="9" borderId="0" xfId="0" applyFill="1" applyAlignment="1">
      <alignment wrapText="1"/>
    </xf>
    <xf numFmtId="0" fontId="0" fillId="9" borderId="0" xfId="0" applyFill="1" applyAlignment="1">
      <alignment horizontal="center" wrapText="1"/>
    </xf>
    <xf numFmtId="0" fontId="0" fillId="9" borderId="0" xfId="0" applyFill="1"/>
    <xf numFmtId="0" fontId="0" fillId="9" borderId="0" xfId="0" applyFill="1"/>
    <xf numFmtId="49" fontId="0" fillId="9" borderId="0" xfId="0" applyNumberFormat="1" applyFill="1" applyAlignment="1">
      <alignment wrapText="1"/>
    </xf>
    <xf numFmtId="0" fontId="0" fillId="9" borderId="0" xfId="0" applyFill="1"/>
    <xf numFmtId="0" fontId="1" fillId="4" borderId="3" xfId="0" applyFont="1" applyFill="1" applyBorder="1" applyAlignment="1">
      <alignment horizontal="center" vertical="center" wrapText="1"/>
    </xf>
    <xf numFmtId="49" fontId="2" fillId="9" borderId="0" xfId="0" applyNumberFormat="1" applyFont="1" applyFill="1" applyAlignment="1">
      <alignment wrapText="1"/>
    </xf>
    <xf numFmtId="0" fontId="0" fillId="9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9" borderId="0" xfId="0" applyFill="1"/>
    <xf numFmtId="0" fontId="1" fillId="5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9" borderId="0" xfId="0" applyFill="1" applyAlignment="1">
      <alignment horizontal="right"/>
    </xf>
    <xf numFmtId="0" fontId="0" fillId="9" borderId="0" xfId="0" applyFill="1"/>
    <xf numFmtId="0" fontId="0" fillId="0" borderId="0" xfId="0" applyAlignment="1">
      <alignment horizontal="center" vertical="center" wrapText="1"/>
    </xf>
    <xf numFmtId="49" fontId="0" fillId="9" borderId="0" xfId="0" applyNumberFormat="1" applyFill="1" applyAlignment="1">
      <alignment horizontal="center" vertical="center" wrapText="1"/>
    </xf>
    <xf numFmtId="0" fontId="0" fillId="9" borderId="0" xfId="0" applyFill="1"/>
    <xf numFmtId="49" fontId="0" fillId="9" borderId="0" xfId="0" applyNumberFormat="1" applyFill="1" applyAlignment="1">
      <alignment horizontal="center" vertical="center" wrapText="1"/>
    </xf>
    <xf numFmtId="0" fontId="1" fillId="5" borderId="1" xfId="0" applyFont="1" applyFill="1" applyBorder="1" applyAlignment="1"/>
    <xf numFmtId="0" fontId="0" fillId="9" borderId="0" xfId="0" applyFill="1"/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5" fillId="9" borderId="17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16" fillId="9" borderId="1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7" borderId="0" xfId="0" applyFont="1" applyFill="1" applyAlignment="1">
      <alignment horizontal="center" wrapText="1"/>
    </xf>
    <xf numFmtId="0" fontId="0" fillId="8" borderId="0" xfId="0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0" fillId="9" borderId="0" xfId="0" applyNumberFormat="1" applyFill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49" fontId="0" fillId="9" borderId="0" xfId="0" applyNumberFormat="1" applyFill="1" applyAlignment="1">
      <alignment horizontal="center" wrapText="1"/>
    </xf>
    <xf numFmtId="0" fontId="0" fillId="8" borderId="1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</cellXfs>
  <cellStyles count="2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2" workbookViewId="0">
      <selection activeCell="B2" sqref="B2"/>
    </sheetView>
  </sheetViews>
  <sheetFormatPr baseColWidth="10" defaultRowHeight="15" x14ac:dyDescent="0"/>
  <cols>
    <col min="1" max="1" width="3.6640625" customWidth="1"/>
    <col min="2" max="2" width="44.1640625" customWidth="1"/>
    <col min="3" max="3" width="18.5" customWidth="1"/>
    <col min="4" max="4" width="16.1640625" customWidth="1"/>
    <col min="5" max="5" width="26.33203125" customWidth="1"/>
    <col min="6" max="6" width="27.1640625" customWidth="1"/>
    <col min="7" max="7" width="25.33203125" customWidth="1"/>
    <col min="8" max="8" width="51.33203125" customWidth="1"/>
  </cols>
  <sheetData>
    <row r="1" spans="1:8" ht="23">
      <c r="B1" s="32" t="s">
        <v>76</v>
      </c>
      <c r="C1" s="32"/>
      <c r="D1" s="32"/>
    </row>
    <row r="5" spans="1:8" ht="18">
      <c r="B5" s="37" t="s">
        <v>74</v>
      </c>
      <c r="C5" s="53" t="s">
        <v>185</v>
      </c>
      <c r="D5" s="33"/>
    </row>
    <row r="6" spans="1:8" ht="18">
      <c r="B6" s="37" t="s">
        <v>75</v>
      </c>
      <c r="C6" s="53" t="s">
        <v>186</v>
      </c>
      <c r="D6" s="33"/>
    </row>
    <row r="7" spans="1:8" ht="19" thickBot="1">
      <c r="A7" s="26"/>
      <c r="B7" s="38"/>
    </row>
    <row r="8" spans="1:8" ht="16" customHeight="1" thickBot="1">
      <c r="A8" s="84" t="s">
        <v>87</v>
      </c>
      <c r="B8" s="85"/>
      <c r="C8" s="85"/>
      <c r="D8" s="85"/>
      <c r="E8" s="85"/>
      <c r="F8" s="85"/>
      <c r="G8" s="85"/>
      <c r="H8" s="86"/>
    </row>
    <row r="9" spans="1:8" ht="16" thickBot="1">
      <c r="A9" s="39" t="s">
        <v>80</v>
      </c>
      <c r="B9" s="40" t="s">
        <v>72</v>
      </c>
      <c r="C9" s="40" t="s">
        <v>81</v>
      </c>
      <c r="D9" s="40" t="s">
        <v>79</v>
      </c>
      <c r="E9" s="40" t="s">
        <v>82</v>
      </c>
      <c r="F9" s="40" t="s">
        <v>77</v>
      </c>
      <c r="G9" s="40" t="s">
        <v>78</v>
      </c>
      <c r="H9" s="41" t="s">
        <v>73</v>
      </c>
    </row>
    <row r="10" spans="1:8">
      <c r="A10" s="34">
        <v>1</v>
      </c>
      <c r="B10" t="s">
        <v>106</v>
      </c>
      <c r="C10" t="s">
        <v>42</v>
      </c>
      <c r="D10" t="s">
        <v>33</v>
      </c>
      <c r="E10" t="s">
        <v>183</v>
      </c>
      <c r="F10" t="s">
        <v>150</v>
      </c>
    </row>
    <row r="11" spans="1:8">
      <c r="A11" s="34">
        <v>2</v>
      </c>
      <c r="B11" t="s">
        <v>89</v>
      </c>
      <c r="C11" t="s">
        <v>42</v>
      </c>
      <c r="D11" t="s">
        <v>33</v>
      </c>
      <c r="E11" t="s">
        <v>183</v>
      </c>
      <c r="F11" t="s">
        <v>150</v>
      </c>
    </row>
    <row r="12" spans="1:8">
      <c r="A12" s="34">
        <v>3</v>
      </c>
      <c r="B12" t="s">
        <v>173</v>
      </c>
      <c r="C12" t="s">
        <v>42</v>
      </c>
      <c r="D12" t="s">
        <v>33</v>
      </c>
      <c r="E12" t="s">
        <v>183</v>
      </c>
      <c r="F12" t="s">
        <v>150</v>
      </c>
    </row>
    <row r="13" spans="1:8">
      <c r="A13" s="34">
        <v>4</v>
      </c>
      <c r="B13" t="s">
        <v>174</v>
      </c>
      <c r="C13" t="s">
        <v>42</v>
      </c>
      <c r="D13" t="s">
        <v>33</v>
      </c>
      <c r="E13" t="s">
        <v>183</v>
      </c>
      <c r="F13" t="s">
        <v>150</v>
      </c>
    </row>
    <row r="14" spans="1:8">
      <c r="A14" s="34">
        <v>5</v>
      </c>
      <c r="B14" t="s">
        <v>175</v>
      </c>
      <c r="C14" t="s">
        <v>42</v>
      </c>
      <c r="D14" t="s">
        <v>33</v>
      </c>
      <c r="E14" t="s">
        <v>183</v>
      </c>
      <c r="F14" t="s">
        <v>150</v>
      </c>
    </row>
    <row r="15" spans="1:8">
      <c r="A15" s="34">
        <v>6</v>
      </c>
      <c r="B15" t="s">
        <v>176</v>
      </c>
      <c r="C15" t="s">
        <v>42</v>
      </c>
      <c r="D15" t="s">
        <v>33</v>
      </c>
      <c r="E15" t="s">
        <v>183</v>
      </c>
      <c r="F15" t="s">
        <v>150</v>
      </c>
    </row>
    <row r="16" spans="1:8">
      <c r="A16" s="34">
        <v>7</v>
      </c>
      <c r="B16" t="s">
        <v>103</v>
      </c>
      <c r="C16" t="s">
        <v>42</v>
      </c>
      <c r="D16" t="s">
        <v>33</v>
      </c>
      <c r="F16" t="s">
        <v>150</v>
      </c>
    </row>
    <row r="17" spans="1:6">
      <c r="A17" s="34">
        <v>8</v>
      </c>
      <c r="B17" t="s">
        <v>105</v>
      </c>
      <c r="C17" t="s">
        <v>42</v>
      </c>
      <c r="D17" t="s">
        <v>33</v>
      </c>
      <c r="E17" t="s">
        <v>183</v>
      </c>
      <c r="F17" t="s">
        <v>150</v>
      </c>
    </row>
    <row r="18" spans="1:6">
      <c r="A18" s="34">
        <v>9</v>
      </c>
      <c r="B18" t="s">
        <v>102</v>
      </c>
      <c r="C18" t="s">
        <v>42</v>
      </c>
      <c r="D18" t="s">
        <v>33</v>
      </c>
      <c r="E18" t="s">
        <v>183</v>
      </c>
      <c r="F18" t="s">
        <v>150</v>
      </c>
    </row>
    <row r="19" spans="1:6">
      <c r="A19" s="34">
        <v>10</v>
      </c>
      <c r="B19" t="s">
        <v>162</v>
      </c>
      <c r="C19" t="s">
        <v>42</v>
      </c>
      <c r="D19" t="s">
        <v>33</v>
      </c>
      <c r="E19" t="s">
        <v>183</v>
      </c>
      <c r="F19" t="s">
        <v>150</v>
      </c>
    </row>
    <row r="20" spans="1:6">
      <c r="A20" s="34">
        <v>11</v>
      </c>
      <c r="B20" t="s">
        <v>163</v>
      </c>
      <c r="C20" t="s">
        <v>42</v>
      </c>
      <c r="D20" t="s">
        <v>33</v>
      </c>
      <c r="E20" t="s">
        <v>183</v>
      </c>
      <c r="F20" t="s">
        <v>150</v>
      </c>
    </row>
    <row r="21" spans="1:6">
      <c r="A21" s="34">
        <v>12</v>
      </c>
      <c r="B21" t="s">
        <v>164</v>
      </c>
      <c r="C21" t="s">
        <v>42</v>
      </c>
      <c r="D21" t="s">
        <v>33</v>
      </c>
      <c r="E21" t="s">
        <v>183</v>
      </c>
      <c r="F21" t="s">
        <v>150</v>
      </c>
    </row>
    <row r="22" spans="1:6">
      <c r="A22" s="34">
        <v>13</v>
      </c>
      <c r="B22" t="s">
        <v>165</v>
      </c>
      <c r="C22" t="s">
        <v>42</v>
      </c>
      <c r="D22" t="s">
        <v>33</v>
      </c>
      <c r="E22" t="s">
        <v>183</v>
      </c>
      <c r="F22" t="s">
        <v>150</v>
      </c>
    </row>
    <row r="23" spans="1:6">
      <c r="A23" s="34">
        <v>14</v>
      </c>
      <c r="B23" t="s">
        <v>166</v>
      </c>
      <c r="C23" t="s">
        <v>42</v>
      </c>
      <c r="D23" t="s">
        <v>33</v>
      </c>
      <c r="E23" t="s">
        <v>183</v>
      </c>
      <c r="F23" t="s">
        <v>150</v>
      </c>
    </row>
    <row r="24" spans="1:6">
      <c r="A24" s="34">
        <v>15</v>
      </c>
      <c r="B24" t="s">
        <v>167</v>
      </c>
      <c r="C24" t="s">
        <v>42</v>
      </c>
      <c r="D24" t="s">
        <v>33</v>
      </c>
      <c r="E24" t="s">
        <v>183</v>
      </c>
      <c r="F24" t="s">
        <v>150</v>
      </c>
    </row>
    <row r="25" spans="1:6">
      <c r="A25" s="34">
        <v>16</v>
      </c>
      <c r="B25" t="s">
        <v>168</v>
      </c>
      <c r="C25" t="s">
        <v>42</v>
      </c>
      <c r="D25" t="s">
        <v>33</v>
      </c>
      <c r="E25" t="s">
        <v>183</v>
      </c>
      <c r="F25" t="s">
        <v>150</v>
      </c>
    </row>
    <row r="26" spans="1:6">
      <c r="A26" s="34">
        <v>17</v>
      </c>
      <c r="B26" t="s">
        <v>169</v>
      </c>
      <c r="C26" t="s">
        <v>42</v>
      </c>
      <c r="D26" t="s">
        <v>33</v>
      </c>
      <c r="E26" t="s">
        <v>183</v>
      </c>
      <c r="F26" t="s">
        <v>150</v>
      </c>
    </row>
    <row r="27" spans="1:6">
      <c r="A27" s="34">
        <v>18</v>
      </c>
      <c r="B27" t="s">
        <v>170</v>
      </c>
      <c r="C27" t="s">
        <v>42</v>
      </c>
      <c r="D27" t="s">
        <v>33</v>
      </c>
      <c r="E27" t="s">
        <v>183</v>
      </c>
      <c r="F27" t="s">
        <v>150</v>
      </c>
    </row>
    <row r="28" spans="1:6">
      <c r="A28" s="34">
        <v>19</v>
      </c>
      <c r="B28" t="s">
        <v>171</v>
      </c>
      <c r="C28" t="s">
        <v>42</v>
      </c>
      <c r="D28" t="s">
        <v>33</v>
      </c>
      <c r="E28" t="s">
        <v>183</v>
      </c>
      <c r="F28" t="s">
        <v>150</v>
      </c>
    </row>
    <row r="29" spans="1:6">
      <c r="A29" s="34">
        <v>20</v>
      </c>
      <c r="B29" t="s">
        <v>172</v>
      </c>
      <c r="C29" t="s">
        <v>42</v>
      </c>
      <c r="D29" t="s">
        <v>33</v>
      </c>
      <c r="E29" t="s">
        <v>183</v>
      </c>
      <c r="F29" t="s">
        <v>150</v>
      </c>
    </row>
    <row r="30" spans="1:6">
      <c r="A30" s="34">
        <v>21</v>
      </c>
      <c r="B30" t="s">
        <v>104</v>
      </c>
      <c r="C30" t="s">
        <v>44</v>
      </c>
      <c r="D30" t="s">
        <v>33</v>
      </c>
      <c r="E30" t="s">
        <v>183</v>
      </c>
      <c r="F30" t="s">
        <v>150</v>
      </c>
    </row>
    <row r="31" spans="1:6">
      <c r="A31" s="34">
        <v>22</v>
      </c>
      <c r="B31" t="s">
        <v>120</v>
      </c>
      <c r="C31" t="s">
        <v>44</v>
      </c>
      <c r="D31" t="s">
        <v>33</v>
      </c>
      <c r="E31" t="s">
        <v>183</v>
      </c>
      <c r="F31" t="s">
        <v>150</v>
      </c>
    </row>
    <row r="32" spans="1:6">
      <c r="A32" s="34">
        <v>23</v>
      </c>
      <c r="B32" t="s">
        <v>117</v>
      </c>
      <c r="C32" t="s">
        <v>44</v>
      </c>
      <c r="D32" t="s">
        <v>33</v>
      </c>
      <c r="E32" t="s">
        <v>183</v>
      </c>
      <c r="F32" t="s">
        <v>150</v>
      </c>
    </row>
    <row r="33" spans="1:6">
      <c r="A33" s="34">
        <v>24</v>
      </c>
      <c r="B33" t="s">
        <v>119</v>
      </c>
      <c r="C33" t="s">
        <v>44</v>
      </c>
      <c r="D33" t="s">
        <v>33</v>
      </c>
      <c r="E33" t="s">
        <v>183</v>
      </c>
      <c r="F33" t="s">
        <v>150</v>
      </c>
    </row>
    <row r="34" spans="1:6">
      <c r="A34" s="34">
        <v>25</v>
      </c>
      <c r="B34" t="s">
        <v>177</v>
      </c>
      <c r="C34" t="s">
        <v>44</v>
      </c>
      <c r="D34" t="s">
        <v>33</v>
      </c>
      <c r="E34" t="s">
        <v>183</v>
      </c>
      <c r="F34" t="s">
        <v>150</v>
      </c>
    </row>
    <row r="35" spans="1:6">
      <c r="A35" s="34">
        <v>26</v>
      </c>
      <c r="B35" t="s">
        <v>178</v>
      </c>
      <c r="C35" t="s">
        <v>44</v>
      </c>
      <c r="D35" t="s">
        <v>33</v>
      </c>
      <c r="E35" t="s">
        <v>183</v>
      </c>
      <c r="F35" t="s">
        <v>150</v>
      </c>
    </row>
    <row r="36" spans="1:6">
      <c r="A36" s="34">
        <v>27</v>
      </c>
      <c r="B36" t="s">
        <v>179</v>
      </c>
      <c r="C36" t="s">
        <v>44</v>
      </c>
      <c r="D36" t="s">
        <v>33</v>
      </c>
      <c r="E36" t="s">
        <v>183</v>
      </c>
      <c r="F36" t="s">
        <v>150</v>
      </c>
    </row>
    <row r="37" spans="1:6">
      <c r="A37" s="34">
        <v>28</v>
      </c>
      <c r="B37" t="s">
        <v>180</v>
      </c>
      <c r="C37" t="s">
        <v>44</v>
      </c>
      <c r="D37" t="s">
        <v>33</v>
      </c>
      <c r="E37" t="s">
        <v>183</v>
      </c>
      <c r="F37" t="s">
        <v>150</v>
      </c>
    </row>
    <row r="38" spans="1:6">
      <c r="A38" s="34">
        <v>29</v>
      </c>
      <c r="B38" t="s">
        <v>181</v>
      </c>
      <c r="C38" t="s">
        <v>44</v>
      </c>
      <c r="D38" t="s">
        <v>33</v>
      </c>
      <c r="E38" t="s">
        <v>183</v>
      </c>
      <c r="F38" t="s">
        <v>150</v>
      </c>
    </row>
    <row r="39" spans="1:6">
      <c r="A39" s="34">
        <v>30</v>
      </c>
      <c r="B39" t="s">
        <v>124</v>
      </c>
      <c r="C39" t="s">
        <v>44</v>
      </c>
      <c r="D39" t="s">
        <v>33</v>
      </c>
      <c r="E39" t="s">
        <v>183</v>
      </c>
      <c r="F39" t="s">
        <v>150</v>
      </c>
    </row>
    <row r="40" spans="1:6">
      <c r="A40" s="34">
        <v>31</v>
      </c>
      <c r="B40" t="s">
        <v>122</v>
      </c>
      <c r="C40" t="s">
        <v>44</v>
      </c>
      <c r="D40" t="s">
        <v>33</v>
      </c>
      <c r="E40" t="s">
        <v>183</v>
      </c>
      <c r="F40" t="s">
        <v>150</v>
      </c>
    </row>
    <row r="41" spans="1:6">
      <c r="A41" s="34">
        <v>32</v>
      </c>
      <c r="B41" t="s">
        <v>123</v>
      </c>
      <c r="C41" t="s">
        <v>44</v>
      </c>
      <c r="D41" t="s">
        <v>33</v>
      </c>
      <c r="E41" t="s">
        <v>183</v>
      </c>
      <c r="F41" t="s">
        <v>150</v>
      </c>
    </row>
    <row r="42" spans="1:6">
      <c r="A42" s="34">
        <v>33</v>
      </c>
      <c r="B42" t="s">
        <v>108</v>
      </c>
      <c r="C42" t="s">
        <v>44</v>
      </c>
      <c r="D42" t="s">
        <v>33</v>
      </c>
      <c r="E42" t="s">
        <v>183</v>
      </c>
      <c r="F42" t="s">
        <v>150</v>
      </c>
    </row>
    <row r="43" spans="1:6">
      <c r="A43" s="34">
        <v>34</v>
      </c>
      <c r="B43" t="s">
        <v>109</v>
      </c>
      <c r="C43" t="s">
        <v>44</v>
      </c>
      <c r="D43" t="s">
        <v>33</v>
      </c>
      <c r="E43" t="s">
        <v>183</v>
      </c>
      <c r="F43" t="s">
        <v>150</v>
      </c>
    </row>
    <row r="44" spans="1:6">
      <c r="A44" s="34">
        <v>35</v>
      </c>
      <c r="B44" t="s">
        <v>110</v>
      </c>
      <c r="C44" t="s">
        <v>44</v>
      </c>
      <c r="D44" t="s">
        <v>33</v>
      </c>
      <c r="E44" t="s">
        <v>183</v>
      </c>
      <c r="F44" t="s">
        <v>150</v>
      </c>
    </row>
    <row r="45" spans="1:6">
      <c r="A45" s="34">
        <v>36</v>
      </c>
      <c r="B45" t="s">
        <v>129</v>
      </c>
      <c r="C45" t="s">
        <v>44</v>
      </c>
      <c r="D45" t="s">
        <v>33</v>
      </c>
      <c r="E45" t="s">
        <v>183</v>
      </c>
      <c r="F45" t="s">
        <v>150</v>
      </c>
    </row>
    <row r="46" spans="1:6">
      <c r="A46" s="34">
        <v>37</v>
      </c>
      <c r="B46" t="s">
        <v>130</v>
      </c>
      <c r="C46" t="s">
        <v>44</v>
      </c>
      <c r="D46" t="s">
        <v>33</v>
      </c>
      <c r="E46" t="s">
        <v>183</v>
      </c>
      <c r="F46" t="s">
        <v>150</v>
      </c>
    </row>
    <row r="47" spans="1:6">
      <c r="A47" s="34">
        <v>38</v>
      </c>
      <c r="B47" t="s">
        <v>182</v>
      </c>
      <c r="C47" t="s">
        <v>40</v>
      </c>
      <c r="D47" t="s">
        <v>33</v>
      </c>
      <c r="E47" t="s">
        <v>184</v>
      </c>
      <c r="F47" t="s">
        <v>150</v>
      </c>
    </row>
    <row r="48" spans="1:6">
      <c r="A48" s="34">
        <v>39</v>
      </c>
      <c r="B48" t="s">
        <v>144</v>
      </c>
      <c r="C48" t="s">
        <v>41</v>
      </c>
      <c r="D48" t="s">
        <v>33</v>
      </c>
      <c r="E48" t="s">
        <v>183</v>
      </c>
      <c r="F48" t="s">
        <v>150</v>
      </c>
    </row>
    <row r="49" spans="1:6">
      <c r="A49" s="34">
        <v>40</v>
      </c>
      <c r="B49" t="s">
        <v>145</v>
      </c>
      <c r="C49" t="s">
        <v>41</v>
      </c>
      <c r="D49" t="s">
        <v>33</v>
      </c>
      <c r="E49" t="s">
        <v>183</v>
      </c>
      <c r="F49" t="s">
        <v>150</v>
      </c>
    </row>
    <row r="50" spans="1:6">
      <c r="A50" s="34">
        <v>41</v>
      </c>
      <c r="B50" t="s">
        <v>146</v>
      </c>
      <c r="C50" t="s">
        <v>41</v>
      </c>
      <c r="D50" t="s">
        <v>33</v>
      </c>
      <c r="E50" t="s">
        <v>183</v>
      </c>
      <c r="F50" t="s">
        <v>150</v>
      </c>
    </row>
    <row r="51" spans="1:6">
      <c r="A51" s="34">
        <v>42</v>
      </c>
      <c r="B51" t="s">
        <v>147</v>
      </c>
      <c r="C51" t="s">
        <v>41</v>
      </c>
      <c r="D51" t="s">
        <v>33</v>
      </c>
      <c r="E51" t="s">
        <v>183</v>
      </c>
      <c r="F51" t="s">
        <v>150</v>
      </c>
    </row>
  </sheetData>
  <mergeCells count="1">
    <mergeCell ref="A8:H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72"/>
  <sheetViews>
    <sheetView tabSelected="1" workbookViewId="0">
      <pane xSplit="1" ySplit="5" topLeftCell="B163" activePane="bottomRight" state="frozen"/>
      <selection activeCell="BF14" sqref="BF14"/>
      <selection pane="topRight" activeCell="BF14" sqref="BF14"/>
      <selection pane="bottomLeft" activeCell="BF14" sqref="BF14"/>
      <selection pane="bottomRight" activeCell="A172" sqref="A172"/>
    </sheetView>
  </sheetViews>
  <sheetFormatPr baseColWidth="10" defaultRowHeight="15" x14ac:dyDescent="0"/>
  <cols>
    <col min="1" max="1" width="17.1640625" customWidth="1"/>
    <col min="2" max="2" width="2.33203125" customWidth="1"/>
    <col min="21" max="21" width="2.5" customWidth="1"/>
    <col min="22" max="22" width="15.5" customWidth="1"/>
    <col min="23" max="23" width="2" customWidth="1"/>
    <col min="30" max="30" width="2.83203125" customWidth="1"/>
  </cols>
  <sheetData>
    <row r="1" spans="1:61" ht="23">
      <c r="A1" s="14" t="s">
        <v>42</v>
      </c>
      <c r="B1" s="2"/>
    </row>
    <row r="2" spans="1:61">
      <c r="A2" s="3"/>
      <c r="B2" s="2"/>
    </row>
    <row r="3" spans="1:61" s="26" customFormat="1" ht="16" customHeight="1">
      <c r="A3" s="25"/>
      <c r="B3" s="27"/>
      <c r="C3" s="105" t="s">
        <v>42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V3" s="51" t="s">
        <v>155</v>
      </c>
      <c r="X3" s="105" t="s">
        <v>154</v>
      </c>
      <c r="Y3" s="105"/>
      <c r="Z3" s="105"/>
      <c r="AA3" s="105"/>
      <c r="AB3" s="105"/>
      <c r="AC3" s="105"/>
      <c r="AE3" s="105" t="s">
        <v>90</v>
      </c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C3" s="90" t="s">
        <v>42</v>
      </c>
      <c r="BD3" s="91"/>
      <c r="BE3" s="91"/>
      <c r="BG3" s="90" t="s">
        <v>42</v>
      </c>
      <c r="BH3" s="91"/>
      <c r="BI3" s="91"/>
    </row>
    <row r="4" spans="1:61" s="26" customFormat="1" ht="55" customHeight="1">
      <c r="A4" s="4" t="s">
        <v>0</v>
      </c>
      <c r="C4" s="106" t="s">
        <v>106</v>
      </c>
      <c r="D4" s="106"/>
      <c r="E4" s="106"/>
      <c r="F4" s="104" t="s">
        <v>89</v>
      </c>
      <c r="G4" s="104"/>
      <c r="H4" s="104"/>
      <c r="I4" s="104" t="s">
        <v>111</v>
      </c>
      <c r="J4" s="104"/>
      <c r="K4" s="104"/>
      <c r="L4" s="104" t="s">
        <v>112</v>
      </c>
      <c r="M4" s="104"/>
      <c r="N4" s="104"/>
      <c r="O4" s="104" t="s">
        <v>113</v>
      </c>
      <c r="P4" s="104"/>
      <c r="Q4" s="104"/>
      <c r="R4" s="104" t="s">
        <v>114</v>
      </c>
      <c r="S4" s="104"/>
      <c r="T4" s="104"/>
      <c r="V4" s="52" t="s">
        <v>103</v>
      </c>
      <c r="X4" s="104" t="s">
        <v>105</v>
      </c>
      <c r="Y4" s="104"/>
      <c r="Z4" s="104"/>
      <c r="AA4" s="104" t="s">
        <v>102</v>
      </c>
      <c r="AB4" s="104"/>
      <c r="AC4" s="104"/>
      <c r="AE4" s="104" t="s">
        <v>101</v>
      </c>
      <c r="AF4" s="104"/>
      <c r="AG4" s="104"/>
      <c r="AH4" s="104" t="s">
        <v>91</v>
      </c>
      <c r="AI4" s="104"/>
      <c r="AJ4" s="104" t="s">
        <v>92</v>
      </c>
      <c r="AK4" s="104"/>
      <c r="AL4" s="104" t="s">
        <v>93</v>
      </c>
      <c r="AM4" s="104"/>
      <c r="AN4" s="104" t="s">
        <v>94</v>
      </c>
      <c r="AO4" s="104"/>
      <c r="AP4" s="104" t="s">
        <v>95</v>
      </c>
      <c r="AQ4" s="104"/>
      <c r="AR4" s="104" t="s">
        <v>96</v>
      </c>
      <c r="AS4" s="104"/>
      <c r="AT4" s="104" t="s">
        <v>97</v>
      </c>
      <c r="AU4" s="104"/>
      <c r="AV4" s="104" t="s">
        <v>98</v>
      </c>
      <c r="AW4" s="104"/>
      <c r="AX4" s="104" t="s">
        <v>99</v>
      </c>
      <c r="AY4" s="104"/>
      <c r="AZ4" s="104" t="s">
        <v>100</v>
      </c>
      <c r="BA4" s="104"/>
      <c r="BC4" s="101" t="s">
        <v>198</v>
      </c>
      <c r="BD4" s="102"/>
      <c r="BE4" s="103"/>
      <c r="BG4" s="87" t="s">
        <v>201</v>
      </c>
      <c r="BH4" s="88"/>
      <c r="BI4" s="89"/>
    </row>
    <row r="5" spans="1:61" s="19" customFormat="1" ht="35" customHeight="1">
      <c r="A5" s="18"/>
      <c r="C5" s="19" t="s">
        <v>88</v>
      </c>
      <c r="D5" s="19" t="s">
        <v>26</v>
      </c>
      <c r="E5" s="19" t="s">
        <v>27</v>
      </c>
      <c r="F5" s="19" t="s">
        <v>88</v>
      </c>
      <c r="G5" s="19" t="s">
        <v>26</v>
      </c>
      <c r="H5" s="19" t="s">
        <v>27</v>
      </c>
      <c r="I5" s="19" t="s">
        <v>88</v>
      </c>
      <c r="J5" s="19" t="s">
        <v>26</v>
      </c>
      <c r="K5" s="19" t="s">
        <v>27</v>
      </c>
      <c r="L5" s="19" t="s">
        <v>88</v>
      </c>
      <c r="M5" s="19" t="s">
        <v>26</v>
      </c>
      <c r="N5" s="19" t="s">
        <v>27</v>
      </c>
      <c r="O5" s="19" t="s">
        <v>88</v>
      </c>
      <c r="P5" s="19" t="s">
        <v>26</v>
      </c>
      <c r="Q5" s="19" t="s">
        <v>27</v>
      </c>
      <c r="R5" s="19" t="s">
        <v>88</v>
      </c>
      <c r="S5" s="19" t="s">
        <v>26</v>
      </c>
      <c r="T5" s="19" t="s">
        <v>27</v>
      </c>
      <c r="X5" s="19" t="s">
        <v>88</v>
      </c>
      <c r="Y5" s="19" t="s">
        <v>26</v>
      </c>
      <c r="Z5" s="19" t="s">
        <v>27</v>
      </c>
      <c r="AA5" s="19" t="s">
        <v>25</v>
      </c>
      <c r="AB5" s="19" t="s">
        <v>26</v>
      </c>
      <c r="AC5" s="19" t="s">
        <v>27</v>
      </c>
      <c r="AE5" s="42" t="s">
        <v>25</v>
      </c>
      <c r="AF5" s="19" t="s">
        <v>26</v>
      </c>
      <c r="AG5" s="19" t="s">
        <v>27</v>
      </c>
      <c r="AH5" s="19" t="s">
        <v>26</v>
      </c>
      <c r="AI5" s="19" t="s">
        <v>27</v>
      </c>
      <c r="AJ5" s="19" t="s">
        <v>26</v>
      </c>
      <c r="AK5" s="19" t="s">
        <v>27</v>
      </c>
      <c r="AL5" s="19" t="s">
        <v>26</v>
      </c>
      <c r="AM5" s="19" t="s">
        <v>27</v>
      </c>
      <c r="AN5" s="19" t="s">
        <v>26</v>
      </c>
      <c r="AO5" s="19" t="s">
        <v>27</v>
      </c>
      <c r="AP5" s="19" t="s">
        <v>26</v>
      </c>
      <c r="AQ5" s="19" t="s">
        <v>27</v>
      </c>
      <c r="AR5" s="19" t="s">
        <v>26</v>
      </c>
      <c r="AS5" s="19" t="s">
        <v>27</v>
      </c>
      <c r="AT5" s="19" t="s">
        <v>26</v>
      </c>
      <c r="AU5" s="19" t="s">
        <v>27</v>
      </c>
      <c r="AV5" s="19" t="s">
        <v>26</v>
      </c>
      <c r="AW5" s="19" t="s">
        <v>27</v>
      </c>
      <c r="AX5" s="19" t="s">
        <v>26</v>
      </c>
      <c r="AY5" s="19" t="s">
        <v>27</v>
      </c>
      <c r="AZ5" s="19" t="s">
        <v>26</v>
      </c>
      <c r="BA5" s="19" t="s">
        <v>27</v>
      </c>
      <c r="BC5" s="56" t="s">
        <v>65</v>
      </c>
      <c r="BD5" s="56" t="s">
        <v>213</v>
      </c>
      <c r="BE5" s="56" t="s">
        <v>214</v>
      </c>
      <c r="BG5" s="56" t="s">
        <v>65</v>
      </c>
      <c r="BH5" s="56" t="s">
        <v>213</v>
      </c>
      <c r="BI5" s="56" t="s">
        <v>214</v>
      </c>
    </row>
    <row r="6" spans="1:61" s="19" customFormat="1" ht="15" customHeight="1">
      <c r="A6" s="1">
        <v>1850</v>
      </c>
      <c r="X6" s="55">
        <f>Y6+Z6</f>
        <v>52793</v>
      </c>
      <c r="Y6" s="55">
        <v>27287</v>
      </c>
      <c r="Z6" s="55">
        <v>25506</v>
      </c>
      <c r="AD6"/>
      <c r="AE6">
        <f>AF6+AG6</f>
        <v>23970</v>
      </c>
      <c r="AF6">
        <v>12208</v>
      </c>
      <c r="AG6">
        <v>11762</v>
      </c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61" s="19" customFormat="1" ht="15" customHeight="1">
      <c r="A7" s="1">
        <v>1851</v>
      </c>
      <c r="X7" s="55">
        <f t="shared" ref="X7:X20" si="0">Y7+Z7</f>
        <v>50500</v>
      </c>
      <c r="Y7" s="55">
        <v>25805</v>
      </c>
      <c r="Z7" s="55">
        <v>24695</v>
      </c>
      <c r="AD7"/>
      <c r="AE7">
        <f t="shared" ref="AE7:AE13" si="1">AF7+AG7</f>
        <v>26013</v>
      </c>
      <c r="AF7">
        <v>12914</v>
      </c>
      <c r="AG7">
        <v>13099</v>
      </c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61" s="19" customFormat="1" ht="15" customHeight="1">
      <c r="A8" s="1">
        <v>1852</v>
      </c>
      <c r="X8" s="55">
        <f t="shared" si="0"/>
        <v>54913</v>
      </c>
      <c r="Y8" s="55">
        <v>28362</v>
      </c>
      <c r="Z8" s="55">
        <v>26551</v>
      </c>
      <c r="AD8"/>
      <c r="AE8">
        <f t="shared" si="1"/>
        <v>26147</v>
      </c>
      <c r="AF8">
        <v>13332</v>
      </c>
      <c r="AG8">
        <v>12815</v>
      </c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61" s="19" customFormat="1" ht="15" customHeight="1">
      <c r="A9" s="1">
        <v>1853</v>
      </c>
      <c r="X9" s="55">
        <f t="shared" si="0"/>
        <v>61453</v>
      </c>
      <c r="Y9" s="55">
        <v>31512</v>
      </c>
      <c r="Z9" s="55">
        <v>29941</v>
      </c>
      <c r="AD9"/>
      <c r="AE9">
        <f t="shared" si="1"/>
        <v>31450</v>
      </c>
      <c r="AF9">
        <v>15580</v>
      </c>
      <c r="AG9">
        <v>15870</v>
      </c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61">
      <c r="A10" s="1">
        <v>1854</v>
      </c>
      <c r="F10">
        <v>27193</v>
      </c>
      <c r="G10">
        <v>13710</v>
      </c>
      <c r="H10">
        <f>F10-G10</f>
        <v>13483</v>
      </c>
      <c r="V10">
        <v>11314</v>
      </c>
      <c r="X10" s="55">
        <f t="shared" si="0"/>
        <v>60896</v>
      </c>
      <c r="Y10" s="55">
        <v>31003</v>
      </c>
      <c r="Z10" s="55">
        <v>29893</v>
      </c>
      <c r="AE10">
        <f t="shared" si="1"/>
        <v>30567</v>
      </c>
      <c r="AF10">
        <v>15528</v>
      </c>
      <c r="AG10">
        <v>15039</v>
      </c>
      <c r="BC10" s="19"/>
      <c r="BD10" s="19"/>
      <c r="BE10" s="19"/>
    </row>
    <row r="11" spans="1:61">
      <c r="A11" s="1">
        <v>1855</v>
      </c>
      <c r="F11">
        <v>30241</v>
      </c>
      <c r="G11">
        <v>15803</v>
      </c>
      <c r="H11">
        <f t="shared" ref="H11:H18" si="2">F11-G11</f>
        <v>14438</v>
      </c>
      <c r="V11">
        <v>11484</v>
      </c>
      <c r="X11" s="55">
        <f t="shared" si="0"/>
        <v>64306</v>
      </c>
      <c r="Y11" s="55">
        <v>33260</v>
      </c>
      <c r="Z11" s="55">
        <v>31046</v>
      </c>
      <c r="AE11">
        <f t="shared" si="1"/>
        <v>30410</v>
      </c>
      <c r="AF11">
        <v>15376</v>
      </c>
      <c r="AG11">
        <v>15034</v>
      </c>
    </row>
    <row r="12" spans="1:61">
      <c r="A12" s="1">
        <v>1856</v>
      </c>
      <c r="F12">
        <v>29032</v>
      </c>
      <c r="G12">
        <v>15028</v>
      </c>
      <c r="H12">
        <f t="shared" si="2"/>
        <v>14004</v>
      </c>
      <c r="V12">
        <v>10589</v>
      </c>
      <c r="X12" s="55">
        <f t="shared" si="0"/>
        <v>66843</v>
      </c>
      <c r="Y12" s="55">
        <v>34308</v>
      </c>
      <c r="Z12" s="55">
        <v>32535</v>
      </c>
      <c r="AE12">
        <f t="shared" si="1"/>
        <v>33384</v>
      </c>
      <c r="AF12">
        <v>16901</v>
      </c>
      <c r="AG12">
        <v>16483</v>
      </c>
    </row>
    <row r="13" spans="1:61">
      <c r="A13" s="1">
        <v>1857</v>
      </c>
      <c r="F13">
        <v>25077</v>
      </c>
      <c r="G13">
        <v>13220</v>
      </c>
      <c r="H13">
        <f t="shared" si="2"/>
        <v>11857</v>
      </c>
      <c r="V13">
        <v>10879</v>
      </c>
      <c r="X13" s="55">
        <f t="shared" si="0"/>
        <v>67278</v>
      </c>
      <c r="Y13" s="55">
        <v>34445</v>
      </c>
      <c r="Z13" s="55">
        <v>32833</v>
      </c>
      <c r="AE13">
        <f t="shared" si="1"/>
        <v>36865</v>
      </c>
      <c r="AF13">
        <v>18275</v>
      </c>
      <c r="AG13">
        <v>18590</v>
      </c>
    </row>
    <row r="14" spans="1:61">
      <c r="A14" s="1">
        <v>1858</v>
      </c>
      <c r="F14">
        <v>26110</v>
      </c>
      <c r="G14">
        <v>13345</v>
      </c>
      <c r="H14">
        <f t="shared" si="2"/>
        <v>12765</v>
      </c>
      <c r="V14">
        <v>10288</v>
      </c>
      <c r="X14" s="55">
        <f t="shared" si="0"/>
        <v>63867</v>
      </c>
      <c r="Y14" s="55">
        <v>32613</v>
      </c>
      <c r="Z14" s="55">
        <v>31254</v>
      </c>
      <c r="AE14">
        <v>40135</v>
      </c>
      <c r="AF14">
        <v>20931</v>
      </c>
      <c r="AG14">
        <v>20104</v>
      </c>
      <c r="AH14">
        <v>12231</v>
      </c>
      <c r="AI14">
        <v>10932</v>
      </c>
      <c r="AJ14">
        <v>1121</v>
      </c>
      <c r="AK14">
        <v>1141</v>
      </c>
      <c r="AL14">
        <v>1524</v>
      </c>
      <c r="AM14">
        <v>1693</v>
      </c>
      <c r="AN14">
        <v>1556</v>
      </c>
      <c r="AO14">
        <v>1732</v>
      </c>
      <c r="AP14">
        <v>1684</v>
      </c>
      <c r="AQ14">
        <v>1702</v>
      </c>
      <c r="AR14">
        <v>1020</v>
      </c>
      <c r="AS14">
        <v>1096</v>
      </c>
      <c r="AT14">
        <v>805</v>
      </c>
      <c r="AU14">
        <v>777</v>
      </c>
      <c r="AV14">
        <v>536</v>
      </c>
      <c r="AW14">
        <v>552</v>
      </c>
      <c r="AX14">
        <v>308</v>
      </c>
      <c r="AY14">
        <v>333</v>
      </c>
      <c r="AZ14">
        <v>146</v>
      </c>
      <c r="BA14">
        <v>146</v>
      </c>
    </row>
    <row r="15" spans="1:61">
      <c r="A15" s="1">
        <v>1859</v>
      </c>
      <c r="F15">
        <v>26149</v>
      </c>
      <c r="G15">
        <v>13884</v>
      </c>
      <c r="H15">
        <f t="shared" si="2"/>
        <v>12265</v>
      </c>
      <c r="V15">
        <v>10318</v>
      </c>
      <c r="X15" s="55">
        <f t="shared" si="0"/>
        <v>65268</v>
      </c>
      <c r="Y15" s="55">
        <v>33517</v>
      </c>
      <c r="Z15" s="55">
        <v>31751</v>
      </c>
      <c r="AE15">
        <f>AF15+AG15</f>
        <v>39119</v>
      </c>
      <c r="AF15">
        <v>20133</v>
      </c>
      <c r="AG15">
        <v>18986</v>
      </c>
    </row>
    <row r="16" spans="1:61">
      <c r="A16" s="1">
        <v>1860</v>
      </c>
      <c r="F16">
        <v>29890</v>
      </c>
      <c r="G16">
        <v>15758</v>
      </c>
      <c r="H16">
        <f t="shared" si="2"/>
        <v>14132</v>
      </c>
      <c r="V16">
        <v>11044</v>
      </c>
      <c r="X16" s="55">
        <f t="shared" si="0"/>
        <v>76160</v>
      </c>
      <c r="Y16" s="55">
        <v>39180</v>
      </c>
      <c r="Z16" s="55">
        <v>36980</v>
      </c>
      <c r="AE16">
        <f>AF16+AG16</f>
        <v>46270</v>
      </c>
      <c r="AF16">
        <v>23422</v>
      </c>
      <c r="AG16">
        <v>22848</v>
      </c>
    </row>
    <row r="17" spans="1:57">
      <c r="A17" s="1">
        <v>1861</v>
      </c>
      <c r="F17">
        <v>20605</v>
      </c>
      <c r="G17">
        <v>11175</v>
      </c>
      <c r="H17">
        <f t="shared" si="2"/>
        <v>9430</v>
      </c>
      <c r="V17">
        <v>10633</v>
      </c>
      <c r="X17" s="55">
        <f t="shared" si="0"/>
        <v>64769</v>
      </c>
      <c r="Y17" s="55">
        <v>33428</v>
      </c>
      <c r="Z17" s="55">
        <v>31341</v>
      </c>
      <c r="AE17" s="44">
        <f>AF17+AG17</f>
        <v>52111</v>
      </c>
      <c r="AF17" s="44">
        <v>26253</v>
      </c>
      <c r="AG17" s="44">
        <v>25858</v>
      </c>
    </row>
    <row r="18" spans="1:57">
      <c r="A18" s="1">
        <v>1862</v>
      </c>
      <c r="C18">
        <v>1676243</v>
      </c>
      <c r="D18">
        <v>837049</v>
      </c>
      <c r="E18">
        <v>839194</v>
      </c>
      <c r="F18">
        <v>27349</v>
      </c>
      <c r="G18">
        <v>14312</v>
      </c>
      <c r="H18">
        <f t="shared" si="2"/>
        <v>13037</v>
      </c>
      <c r="V18">
        <v>10293</v>
      </c>
      <c r="X18" s="55">
        <f t="shared" si="0"/>
        <v>68179</v>
      </c>
      <c r="Y18" s="55">
        <v>35127</v>
      </c>
      <c r="Z18" s="55">
        <v>33052</v>
      </c>
      <c r="AA18">
        <v>68179</v>
      </c>
      <c r="AB18">
        <v>35127</v>
      </c>
      <c r="AC18">
        <f>AA18-AB18</f>
        <v>33052</v>
      </c>
      <c r="AE18" s="44">
        <f t="shared" ref="AE18:AE20" si="3">AF18+AG18</f>
        <v>48399</v>
      </c>
      <c r="AF18" s="44">
        <v>24711</v>
      </c>
      <c r="AG18" s="44">
        <v>23688</v>
      </c>
    </row>
    <row r="19" spans="1:57">
      <c r="A19" s="1">
        <v>1863</v>
      </c>
      <c r="X19" s="55">
        <f t="shared" si="0"/>
        <v>69602</v>
      </c>
      <c r="Y19" s="55">
        <v>35515</v>
      </c>
      <c r="Z19" s="55">
        <v>34087</v>
      </c>
      <c r="AE19" s="44">
        <f t="shared" si="3"/>
        <v>47374</v>
      </c>
      <c r="AF19" s="44">
        <v>24219</v>
      </c>
      <c r="AG19" s="44">
        <v>23155</v>
      </c>
    </row>
    <row r="20" spans="1:57">
      <c r="A20" s="1">
        <v>1864</v>
      </c>
      <c r="X20" s="55">
        <f t="shared" si="0"/>
        <v>73792</v>
      </c>
      <c r="Y20" s="55">
        <v>37483</v>
      </c>
      <c r="Z20" s="55">
        <v>36309</v>
      </c>
      <c r="AE20" s="44">
        <f t="shared" si="3"/>
        <v>43814</v>
      </c>
      <c r="AF20" s="44">
        <v>22230</v>
      </c>
      <c r="AG20" s="44">
        <v>21584</v>
      </c>
    </row>
    <row r="21" spans="1:57">
      <c r="A21" s="1">
        <v>1865</v>
      </c>
      <c r="V21">
        <v>10412</v>
      </c>
      <c r="X21">
        <f>Y21+Z21</f>
        <v>63671</v>
      </c>
      <c r="Y21">
        <v>32749</v>
      </c>
      <c r="Z21">
        <v>30922</v>
      </c>
      <c r="AE21" s="44">
        <v>49295</v>
      </c>
      <c r="AF21" s="44">
        <v>24807</v>
      </c>
      <c r="AG21" s="44">
        <v>24488</v>
      </c>
      <c r="AH21">
        <v>15870</v>
      </c>
      <c r="AI21">
        <v>14934</v>
      </c>
      <c r="AJ21">
        <v>1096</v>
      </c>
      <c r="AK21">
        <v>1121</v>
      </c>
      <c r="AL21">
        <v>1464</v>
      </c>
      <c r="AM21">
        <v>1750</v>
      </c>
      <c r="AN21">
        <v>1616</v>
      </c>
      <c r="AO21">
        <v>1796</v>
      </c>
      <c r="AP21">
        <v>1702</v>
      </c>
      <c r="AQ21">
        <v>1748</v>
      </c>
      <c r="AR21">
        <v>1122</v>
      </c>
      <c r="AS21">
        <v>1066</v>
      </c>
      <c r="AT21">
        <v>834</v>
      </c>
      <c r="AU21">
        <v>926</v>
      </c>
      <c r="AV21">
        <v>608</v>
      </c>
      <c r="AW21">
        <v>633</v>
      </c>
      <c r="AX21">
        <v>364</v>
      </c>
      <c r="AY21">
        <v>358</v>
      </c>
      <c r="AZ21">
        <v>131</v>
      </c>
      <c r="BA21">
        <v>156</v>
      </c>
    </row>
    <row r="22" spans="1:57">
      <c r="A22" s="1">
        <v>1866</v>
      </c>
      <c r="V22">
        <v>10298</v>
      </c>
      <c r="X22">
        <f t="shared" ref="X22:X27" si="4">Y22+Z22</f>
        <v>69796</v>
      </c>
      <c r="Y22">
        <v>35709</v>
      </c>
      <c r="Z22">
        <v>34087</v>
      </c>
      <c r="AE22" s="44">
        <f>AF22+AG22</f>
        <v>47473</v>
      </c>
      <c r="AF22" s="44">
        <v>24226</v>
      </c>
      <c r="AG22" s="44">
        <v>23247</v>
      </c>
    </row>
    <row r="23" spans="1:57">
      <c r="A23" s="1">
        <v>1867</v>
      </c>
      <c r="V23">
        <v>11421</v>
      </c>
      <c r="X23">
        <f t="shared" si="4"/>
        <v>72895</v>
      </c>
      <c r="Y23">
        <v>37133</v>
      </c>
      <c r="Z23">
        <v>35762</v>
      </c>
      <c r="AE23" s="44">
        <f>AF23+AG23</f>
        <v>49489</v>
      </c>
      <c r="AF23" s="44">
        <v>25174</v>
      </c>
      <c r="AG23" s="44">
        <v>24315</v>
      </c>
    </row>
    <row r="24" spans="1:57">
      <c r="A24" s="1">
        <v>1868</v>
      </c>
      <c r="V24">
        <v>12684</v>
      </c>
      <c r="X24">
        <f t="shared" si="4"/>
        <v>77162</v>
      </c>
      <c r="Y24">
        <v>39018</v>
      </c>
      <c r="Z24">
        <v>38144</v>
      </c>
      <c r="AE24" s="44">
        <f>SUM(AH24:BA24)</f>
        <v>57725</v>
      </c>
      <c r="AF24" s="44">
        <v>29189</v>
      </c>
      <c r="AG24" s="44">
        <v>28536</v>
      </c>
      <c r="AH24">
        <v>17456</v>
      </c>
      <c r="AI24">
        <v>16371</v>
      </c>
      <c r="AJ24">
        <v>1528</v>
      </c>
      <c r="AK24">
        <v>1681</v>
      </c>
      <c r="AL24">
        <v>2141</v>
      </c>
      <c r="AM24">
        <v>2319</v>
      </c>
      <c r="AN24">
        <v>2221</v>
      </c>
      <c r="AO24">
        <v>2318</v>
      </c>
      <c r="AP24">
        <v>2220</v>
      </c>
      <c r="AQ24">
        <v>2036</v>
      </c>
      <c r="AR24">
        <v>1282</v>
      </c>
      <c r="AS24">
        <v>1288</v>
      </c>
      <c r="AT24">
        <v>1050</v>
      </c>
      <c r="AU24">
        <v>1075</v>
      </c>
      <c r="AV24">
        <v>698</v>
      </c>
      <c r="AW24">
        <v>812</v>
      </c>
      <c r="AX24">
        <v>443</v>
      </c>
      <c r="AY24">
        <v>442</v>
      </c>
      <c r="AZ24">
        <v>150</v>
      </c>
      <c r="BA24">
        <v>194</v>
      </c>
    </row>
    <row r="25" spans="1:57">
      <c r="A25" s="1">
        <v>1869</v>
      </c>
      <c r="C25">
        <v>1908339</v>
      </c>
      <c r="D25">
        <v>951110</v>
      </c>
      <c r="E25">
        <v>957229</v>
      </c>
      <c r="F25">
        <v>30522</v>
      </c>
      <c r="G25">
        <v>16202</v>
      </c>
      <c r="H25">
        <v>14320</v>
      </c>
      <c r="V25">
        <v>13527</v>
      </c>
      <c r="X25">
        <f t="shared" si="4"/>
        <v>79922</v>
      </c>
      <c r="Y25">
        <v>41080</v>
      </c>
      <c r="Z25">
        <v>38842</v>
      </c>
      <c r="AA25">
        <v>79922</v>
      </c>
      <c r="AB25">
        <v>41080</v>
      </c>
      <c r="AC25">
        <f>AA25-AB25</f>
        <v>38842</v>
      </c>
      <c r="AE25">
        <v>56329</v>
      </c>
      <c r="AF25">
        <v>28565</v>
      </c>
      <c r="AG25">
        <f>AE25-AF25</f>
        <v>27764</v>
      </c>
      <c r="AH25">
        <v>17226</v>
      </c>
      <c r="AI25">
        <v>16107</v>
      </c>
      <c r="AJ25">
        <v>1450</v>
      </c>
      <c r="AK25">
        <v>1505</v>
      </c>
      <c r="AL25">
        <v>1971</v>
      </c>
      <c r="AM25">
        <v>2315</v>
      </c>
      <c r="AN25">
        <v>2120</v>
      </c>
      <c r="AO25">
        <v>2262</v>
      </c>
      <c r="AP25">
        <v>2202</v>
      </c>
      <c r="AQ25">
        <v>2005</v>
      </c>
      <c r="AR25">
        <v>1315</v>
      </c>
      <c r="AS25">
        <v>1218</v>
      </c>
      <c r="AT25">
        <v>1014</v>
      </c>
      <c r="AU25">
        <v>1008</v>
      </c>
      <c r="AV25">
        <v>706</v>
      </c>
      <c r="AW25">
        <v>746</v>
      </c>
      <c r="AX25">
        <v>408</v>
      </c>
      <c r="AY25">
        <v>415</v>
      </c>
      <c r="AZ25">
        <v>153</v>
      </c>
      <c r="BA25">
        <v>183</v>
      </c>
    </row>
    <row r="26" spans="1:57">
      <c r="A26" s="1">
        <v>1870</v>
      </c>
      <c r="C26">
        <v>1971964</v>
      </c>
      <c r="V26">
        <v>13529</v>
      </c>
      <c r="X26">
        <f t="shared" si="4"/>
        <v>81134</v>
      </c>
      <c r="Y26">
        <v>41333</v>
      </c>
      <c r="Z26">
        <v>39801</v>
      </c>
      <c r="AE26">
        <f>SUM(AH26:BA26)</f>
        <v>55897</v>
      </c>
      <c r="AF26">
        <v>28415</v>
      </c>
      <c r="AG26">
        <v>27482</v>
      </c>
      <c r="AH26">
        <v>17168</v>
      </c>
      <c r="AI26">
        <v>15817</v>
      </c>
      <c r="AJ26">
        <v>1266</v>
      </c>
      <c r="AK26">
        <v>1384</v>
      </c>
      <c r="AL26">
        <v>1898</v>
      </c>
      <c r="AM26">
        <v>2190</v>
      </c>
      <c r="AN26">
        <v>1977</v>
      </c>
      <c r="AO26">
        <v>2274</v>
      </c>
      <c r="AP26">
        <v>2198</v>
      </c>
      <c r="AQ26">
        <v>2080</v>
      </c>
      <c r="AR26">
        <v>1422</v>
      </c>
      <c r="AS26">
        <v>1314</v>
      </c>
      <c r="AT26">
        <v>1076</v>
      </c>
      <c r="AU26">
        <v>995</v>
      </c>
      <c r="AV26">
        <v>791</v>
      </c>
      <c r="AW26">
        <v>796</v>
      </c>
      <c r="AX26">
        <v>465</v>
      </c>
      <c r="AY26">
        <v>415</v>
      </c>
      <c r="AZ26">
        <v>154</v>
      </c>
      <c r="BA26">
        <v>217</v>
      </c>
    </row>
    <row r="27" spans="1:57">
      <c r="A27" s="1">
        <v>1871</v>
      </c>
      <c r="C27">
        <v>2003346</v>
      </c>
      <c r="V27">
        <v>13994</v>
      </c>
      <c r="X27">
        <f t="shared" si="4"/>
        <v>80871</v>
      </c>
      <c r="Y27">
        <v>41311</v>
      </c>
      <c r="Z27">
        <v>39560</v>
      </c>
      <c r="AE27">
        <f>SUM(AH27:BA27)</f>
        <v>57973</v>
      </c>
      <c r="AF27">
        <v>29364</v>
      </c>
      <c r="AG27">
        <v>28609</v>
      </c>
      <c r="AH27">
        <v>18073</v>
      </c>
      <c r="AI27">
        <v>16789</v>
      </c>
      <c r="AJ27">
        <v>1409</v>
      </c>
      <c r="AK27">
        <v>1417</v>
      </c>
      <c r="AL27">
        <v>1805</v>
      </c>
      <c r="AM27">
        <v>2175</v>
      </c>
      <c r="AN27">
        <v>2033</v>
      </c>
      <c r="AO27">
        <v>2197</v>
      </c>
      <c r="AP27">
        <v>2210</v>
      </c>
      <c r="AQ27">
        <v>2058</v>
      </c>
      <c r="AR27">
        <v>1420</v>
      </c>
      <c r="AS27">
        <v>1345</v>
      </c>
      <c r="AT27">
        <v>1069</v>
      </c>
      <c r="AU27">
        <v>1102</v>
      </c>
      <c r="AV27">
        <v>742</v>
      </c>
      <c r="AW27">
        <v>837</v>
      </c>
      <c r="AX27">
        <v>430</v>
      </c>
      <c r="AY27">
        <v>453</v>
      </c>
      <c r="AZ27">
        <v>173</v>
      </c>
      <c r="BA27">
        <v>236</v>
      </c>
    </row>
    <row r="28" spans="1:57" s="44" customFormat="1">
      <c r="A28" s="44">
        <v>1872</v>
      </c>
      <c r="C28" s="44">
        <v>2032502</v>
      </c>
      <c r="D28" s="44">
        <v>1015255</v>
      </c>
      <c r="E28" s="44">
        <f>C28-D28</f>
        <v>1017247</v>
      </c>
      <c r="V28" s="44">
        <v>15819</v>
      </c>
      <c r="X28" s="44">
        <v>86878</v>
      </c>
      <c r="Y28" s="44">
        <v>44170</v>
      </c>
      <c r="Z28" s="44">
        <v>42708</v>
      </c>
      <c r="AA28"/>
      <c r="AB28"/>
      <c r="AC28"/>
      <c r="AD28"/>
      <c r="AE28">
        <f>SUM(AH28:BA28)</f>
        <v>62777</v>
      </c>
      <c r="AF28">
        <v>31821</v>
      </c>
      <c r="AG28">
        <v>30996</v>
      </c>
      <c r="AH28">
        <v>19595</v>
      </c>
      <c r="AI28">
        <v>18358</v>
      </c>
      <c r="AJ28">
        <v>1516</v>
      </c>
      <c r="AK28">
        <v>1513</v>
      </c>
      <c r="AL28">
        <v>2020</v>
      </c>
      <c r="AM28">
        <v>2305</v>
      </c>
      <c r="AN28">
        <v>2166</v>
      </c>
      <c r="AO28">
        <v>2312</v>
      </c>
      <c r="AP28">
        <v>2473</v>
      </c>
      <c r="AQ28">
        <v>2442</v>
      </c>
      <c r="AR28">
        <v>1536</v>
      </c>
      <c r="AS28">
        <v>1462</v>
      </c>
      <c r="AT28">
        <v>1094</v>
      </c>
      <c r="AU28">
        <v>1080</v>
      </c>
      <c r="AV28">
        <v>769</v>
      </c>
      <c r="AW28">
        <v>835</v>
      </c>
      <c r="AX28">
        <v>472</v>
      </c>
      <c r="AY28">
        <v>448</v>
      </c>
      <c r="AZ28">
        <v>180</v>
      </c>
      <c r="BA28">
        <v>201</v>
      </c>
      <c r="BB28"/>
      <c r="BC28"/>
      <c r="BD28"/>
      <c r="BE28"/>
    </row>
    <row r="29" spans="1:57" s="44" customFormat="1">
      <c r="A29" s="44">
        <v>1873</v>
      </c>
      <c r="C29" s="44">
        <f>C28+F29</f>
        <v>2065724</v>
      </c>
      <c r="F29" s="44">
        <v>33222</v>
      </c>
      <c r="V29" s="44">
        <v>17421</v>
      </c>
      <c r="X29" s="44">
        <v>89551</v>
      </c>
      <c r="Y29" s="44">
        <v>45413</v>
      </c>
      <c r="Z29" s="44">
        <v>44138</v>
      </c>
      <c r="AA29" s="44">
        <v>89551</v>
      </c>
      <c r="AB29" s="44">
        <v>45413</v>
      </c>
      <c r="AC29" s="44">
        <f>AA29-AB29</f>
        <v>44138</v>
      </c>
      <c r="AD29"/>
      <c r="AE29">
        <f>SUM(AH29:BA29)</f>
        <v>62349</v>
      </c>
      <c r="AF29">
        <v>31617</v>
      </c>
      <c r="AG29">
        <v>30732</v>
      </c>
      <c r="AH29">
        <v>18884</v>
      </c>
      <c r="AI29">
        <v>17700</v>
      </c>
      <c r="AJ29">
        <v>1571</v>
      </c>
      <c r="AK29">
        <v>1797</v>
      </c>
      <c r="AL29">
        <v>2031</v>
      </c>
      <c r="AM29">
        <v>2396</v>
      </c>
      <c r="AN29">
        <v>2276</v>
      </c>
      <c r="AO29">
        <v>2524</v>
      </c>
      <c r="AP29">
        <v>2532</v>
      </c>
      <c r="AQ29">
        <v>2193</v>
      </c>
      <c r="AR29">
        <v>1541</v>
      </c>
      <c r="AS29">
        <v>1466</v>
      </c>
      <c r="AT29">
        <v>1192</v>
      </c>
      <c r="AU29">
        <v>1077</v>
      </c>
      <c r="AV29">
        <v>875</v>
      </c>
      <c r="AW29">
        <v>854</v>
      </c>
      <c r="AX29">
        <v>522</v>
      </c>
      <c r="AY29">
        <v>509</v>
      </c>
      <c r="AZ29">
        <v>193</v>
      </c>
      <c r="BA29">
        <v>216</v>
      </c>
      <c r="BB29"/>
      <c r="BC29"/>
      <c r="BD29"/>
      <c r="BE29"/>
    </row>
    <row r="30" spans="1:57">
      <c r="A30" s="1">
        <v>1874</v>
      </c>
      <c r="C30" s="44">
        <v>2065858</v>
      </c>
      <c r="V30" s="44">
        <v>16670</v>
      </c>
      <c r="X30">
        <v>90371</v>
      </c>
      <c r="Y30" s="44">
        <v>45475</v>
      </c>
      <c r="Z30" s="44">
        <v>44896</v>
      </c>
      <c r="AE30">
        <f t="shared" ref="AE30:AE54" si="5">AF30+AG30</f>
        <v>60507</v>
      </c>
      <c r="AF30">
        <v>30569</v>
      </c>
      <c r="AG30">
        <v>29938</v>
      </c>
      <c r="AH30">
        <v>18271</v>
      </c>
      <c r="AI30">
        <v>17088</v>
      </c>
      <c r="AJ30">
        <v>1851</v>
      </c>
      <c r="AK30">
        <v>2168</v>
      </c>
      <c r="AL30">
        <v>2181</v>
      </c>
      <c r="AM30">
        <v>2424</v>
      </c>
      <c r="AN30">
        <v>2075</v>
      </c>
      <c r="AO30">
        <v>2240</v>
      </c>
      <c r="AP30">
        <v>2222</v>
      </c>
      <c r="AQ30">
        <v>2107</v>
      </c>
      <c r="AR30">
        <v>1421</v>
      </c>
      <c r="AS30">
        <v>1322</v>
      </c>
      <c r="AT30">
        <v>1064</v>
      </c>
      <c r="AU30">
        <v>1083</v>
      </c>
      <c r="AV30">
        <v>802</v>
      </c>
      <c r="AW30">
        <v>798</v>
      </c>
      <c r="AX30">
        <v>485</v>
      </c>
      <c r="AY30">
        <v>481</v>
      </c>
      <c r="AZ30">
        <v>197</v>
      </c>
      <c r="BA30">
        <v>227</v>
      </c>
    </row>
    <row r="31" spans="1:57">
      <c r="A31" s="1">
        <v>1875</v>
      </c>
      <c r="C31">
        <v>2095188</v>
      </c>
      <c r="D31">
        <v>1043717</v>
      </c>
      <c r="E31">
        <v>1051471</v>
      </c>
      <c r="V31">
        <v>16928</v>
      </c>
      <c r="X31">
        <v>87303</v>
      </c>
      <c r="Y31" s="44">
        <v>44514</v>
      </c>
      <c r="Z31" s="44">
        <v>42789</v>
      </c>
      <c r="AA31">
        <v>87303</v>
      </c>
      <c r="AE31">
        <f t="shared" si="5"/>
        <v>61108</v>
      </c>
      <c r="AF31">
        <v>30861</v>
      </c>
      <c r="AG31">
        <v>30247</v>
      </c>
      <c r="AH31">
        <v>18642</v>
      </c>
      <c r="AI31">
        <v>17395</v>
      </c>
      <c r="AJ31">
        <v>1765</v>
      </c>
      <c r="AK31">
        <v>2062</v>
      </c>
      <c r="AL31">
        <v>1999</v>
      </c>
      <c r="AM31">
        <v>2236</v>
      </c>
      <c r="AN31">
        <v>2059</v>
      </c>
      <c r="AO31">
        <v>2152</v>
      </c>
      <c r="AP31">
        <v>2296</v>
      </c>
      <c r="AQ31">
        <v>2186</v>
      </c>
      <c r="AR31">
        <v>1458</v>
      </c>
      <c r="AS31">
        <v>1348</v>
      </c>
      <c r="AT31">
        <v>1132</v>
      </c>
      <c r="AU31">
        <v>1199</v>
      </c>
      <c r="AV31">
        <v>834</v>
      </c>
      <c r="AW31">
        <v>882</v>
      </c>
      <c r="AX31">
        <v>505</v>
      </c>
      <c r="AY31">
        <v>519</v>
      </c>
      <c r="AZ31">
        <v>171</v>
      </c>
      <c r="BA31">
        <v>268</v>
      </c>
    </row>
    <row r="32" spans="1:57">
      <c r="A32" s="1">
        <v>1876</v>
      </c>
      <c r="C32">
        <v>2116778</v>
      </c>
      <c r="D32">
        <v>1054881</v>
      </c>
      <c r="E32">
        <v>1061897</v>
      </c>
      <c r="V32">
        <v>14899</v>
      </c>
      <c r="X32">
        <v>84407</v>
      </c>
      <c r="Y32">
        <v>42985</v>
      </c>
      <c r="Z32">
        <v>41422</v>
      </c>
      <c r="AA32">
        <v>84407</v>
      </c>
      <c r="AE32">
        <f t="shared" si="5"/>
        <v>70036</v>
      </c>
      <c r="AF32">
        <v>35261</v>
      </c>
      <c r="AG32">
        <v>34775</v>
      </c>
      <c r="AH32">
        <v>20940</v>
      </c>
      <c r="AI32">
        <v>19793</v>
      </c>
      <c r="AJ32">
        <v>2608</v>
      </c>
      <c r="AK32">
        <v>2933</v>
      </c>
      <c r="AL32">
        <v>2606</v>
      </c>
      <c r="AM32">
        <v>2990</v>
      </c>
      <c r="AN32">
        <v>2561</v>
      </c>
      <c r="AO32">
        <v>2717</v>
      </c>
      <c r="AP32">
        <v>2445</v>
      </c>
      <c r="AQ32">
        <v>2335</v>
      </c>
      <c r="AR32">
        <v>1392</v>
      </c>
      <c r="AS32">
        <v>1277</v>
      </c>
      <c r="AT32">
        <v>1198</v>
      </c>
      <c r="AU32">
        <v>1108</v>
      </c>
      <c r="AV32">
        <v>833</v>
      </c>
      <c r="AW32">
        <v>884</v>
      </c>
      <c r="AX32">
        <v>522</v>
      </c>
      <c r="AY32">
        <v>489</v>
      </c>
      <c r="AZ32">
        <v>156</v>
      </c>
      <c r="BA32">
        <v>249</v>
      </c>
    </row>
    <row r="33" spans="1:33">
      <c r="A33" s="1">
        <v>1877</v>
      </c>
      <c r="C33">
        <v>2136724</v>
      </c>
      <c r="D33">
        <v>1065169</v>
      </c>
      <c r="E33">
        <v>1071555</v>
      </c>
      <c r="V33">
        <v>13576</v>
      </c>
      <c r="X33">
        <f>Y33+Z33</f>
        <v>82295</v>
      </c>
      <c r="Y33">
        <v>41905</v>
      </c>
      <c r="Z33">
        <v>40390</v>
      </c>
      <c r="AA33">
        <v>82295</v>
      </c>
      <c r="AB33">
        <v>41905</v>
      </c>
      <c r="AC33">
        <v>40390</v>
      </c>
      <c r="AE33">
        <f t="shared" si="5"/>
        <v>62866</v>
      </c>
      <c r="AF33">
        <v>31678</v>
      </c>
      <c r="AG33">
        <v>31188</v>
      </c>
    </row>
    <row r="34" spans="1:33">
      <c r="A34" s="1">
        <v>1878</v>
      </c>
      <c r="C34">
        <v>2155029</v>
      </c>
      <c r="D34">
        <v>1074943</v>
      </c>
      <c r="E34">
        <f>C34-D34</f>
        <v>1080086</v>
      </c>
      <c r="V34">
        <v>13110</v>
      </c>
      <c r="X34">
        <v>78812</v>
      </c>
      <c r="Y34">
        <v>40343</v>
      </c>
      <c r="Z34">
        <f>X34-Y34</f>
        <v>38469</v>
      </c>
      <c r="AA34">
        <v>78812</v>
      </c>
      <c r="AE34">
        <f t="shared" si="5"/>
        <v>60507</v>
      </c>
      <c r="AF34">
        <v>30569</v>
      </c>
      <c r="AG34">
        <v>29938</v>
      </c>
    </row>
    <row r="35" spans="1:33">
      <c r="A35" s="1">
        <v>1879</v>
      </c>
      <c r="C35">
        <v>2183434</v>
      </c>
      <c r="D35">
        <v>1089400</v>
      </c>
      <c r="E35">
        <v>1094034</v>
      </c>
      <c r="V35">
        <v>14613</v>
      </c>
      <c r="X35">
        <v>89513</v>
      </c>
      <c r="Y35">
        <v>45318</v>
      </c>
      <c r="Z35">
        <v>44195</v>
      </c>
      <c r="AA35">
        <v>89513</v>
      </c>
      <c r="AB35">
        <v>45318</v>
      </c>
      <c r="AC35">
        <v>44195</v>
      </c>
      <c r="AE35">
        <f t="shared" si="5"/>
        <v>65520</v>
      </c>
      <c r="AF35">
        <v>33099</v>
      </c>
      <c r="AG35">
        <v>32421</v>
      </c>
    </row>
    <row r="36" spans="1:33">
      <c r="A36" s="1">
        <v>1880</v>
      </c>
      <c r="C36">
        <v>2199180</v>
      </c>
      <c r="D36">
        <v>1097628</v>
      </c>
      <c r="E36">
        <v>1101552</v>
      </c>
      <c r="I36">
        <v>894787</v>
      </c>
      <c r="J36">
        <v>459405</v>
      </c>
      <c r="K36">
        <f>I36-J36</f>
        <v>435382</v>
      </c>
      <c r="L36">
        <v>605102</v>
      </c>
      <c r="M36">
        <v>309036</v>
      </c>
      <c r="N36">
        <f>L36-M36</f>
        <v>296066</v>
      </c>
      <c r="O36">
        <v>587898</v>
      </c>
      <c r="P36">
        <v>294513</v>
      </c>
      <c r="Q36">
        <f>O36-P36</f>
        <v>293385</v>
      </c>
      <c r="R36">
        <v>111393</v>
      </c>
      <c r="S36">
        <v>32386</v>
      </c>
      <c r="T36">
        <f>R36-S36</f>
        <v>79007</v>
      </c>
      <c r="X36">
        <v>85782</v>
      </c>
      <c r="Y36">
        <v>43489</v>
      </c>
      <c r="Z36">
        <v>42293</v>
      </c>
      <c r="AE36">
        <f t="shared" si="5"/>
        <v>70036</v>
      </c>
      <c r="AF36">
        <v>35261</v>
      </c>
      <c r="AG36">
        <v>34775</v>
      </c>
    </row>
    <row r="37" spans="1:33">
      <c r="A37" s="1">
        <v>1881</v>
      </c>
      <c r="C37">
        <v>2237949</v>
      </c>
      <c r="D37">
        <v>1117801</v>
      </c>
      <c r="E37">
        <v>1120148</v>
      </c>
      <c r="I37">
        <v>910592</v>
      </c>
      <c r="J37">
        <v>468806</v>
      </c>
      <c r="K37">
        <f>I37-J37</f>
        <v>441786</v>
      </c>
      <c r="L37">
        <v>615755</v>
      </c>
      <c r="M37">
        <v>315331</v>
      </c>
      <c r="N37">
        <f>L37-M37</f>
        <v>300424</v>
      </c>
      <c r="O37">
        <v>598312</v>
      </c>
      <c r="P37">
        <v>300577</v>
      </c>
      <c r="Q37">
        <f>O37-P37</f>
        <v>297735</v>
      </c>
      <c r="R37">
        <v>113290</v>
      </c>
      <c r="S37">
        <v>33087</v>
      </c>
      <c r="T37">
        <f>R37-S37</f>
        <v>80203</v>
      </c>
      <c r="X37">
        <f>Y37+Z37</f>
        <v>101635</v>
      </c>
      <c r="Y37">
        <v>51851</v>
      </c>
      <c r="Z37">
        <v>49784</v>
      </c>
      <c r="AE37">
        <f t="shared" si="5"/>
        <v>62866</v>
      </c>
      <c r="AF37">
        <v>31678</v>
      </c>
      <c r="AG37">
        <v>31188</v>
      </c>
    </row>
    <row r="38" spans="1:33">
      <c r="A38" s="1">
        <v>1882</v>
      </c>
      <c r="X38" s="54">
        <v>93902</v>
      </c>
      <c r="Y38" s="54">
        <v>48199</v>
      </c>
      <c r="Z38" s="54">
        <v>45703</v>
      </c>
      <c r="AE38">
        <f t="shared" si="5"/>
        <v>65425</v>
      </c>
      <c r="AF38">
        <v>32971</v>
      </c>
      <c r="AG38">
        <v>32454</v>
      </c>
    </row>
    <row r="39" spans="1:33">
      <c r="A39" s="1">
        <v>1883</v>
      </c>
      <c r="C39">
        <v>2345816</v>
      </c>
      <c r="I39">
        <v>954513</v>
      </c>
      <c r="L39">
        <v>645451</v>
      </c>
      <c r="O39">
        <v>627154</v>
      </c>
      <c r="R39">
        <v>118698</v>
      </c>
      <c r="X39">
        <f>Z39+Y39</f>
        <v>96264</v>
      </c>
      <c r="Y39">
        <v>48994</v>
      </c>
      <c r="Z39">
        <v>47270</v>
      </c>
      <c r="AE39">
        <f t="shared" si="5"/>
        <v>61283</v>
      </c>
      <c r="AF39">
        <v>31181</v>
      </c>
      <c r="AG39">
        <v>30102</v>
      </c>
    </row>
    <row r="40" spans="1:33">
      <c r="A40" s="1">
        <v>1884</v>
      </c>
      <c r="C40">
        <v>2439537</v>
      </c>
      <c r="X40" s="54">
        <f>Y40+Z40</f>
        <v>99994</v>
      </c>
      <c r="Y40" s="54">
        <v>51196</v>
      </c>
      <c r="Z40" s="54">
        <v>48798</v>
      </c>
      <c r="AE40">
        <f t="shared" si="5"/>
        <v>58909</v>
      </c>
      <c r="AF40">
        <v>30371</v>
      </c>
      <c r="AG40">
        <v>28538</v>
      </c>
    </row>
    <row r="41" spans="1:33">
      <c r="A41" s="1">
        <v>1885</v>
      </c>
      <c r="C41">
        <v>2527320</v>
      </c>
      <c r="D41">
        <v>1263640</v>
      </c>
      <c r="E41">
        <v>1263680</v>
      </c>
      <c r="L41">
        <f>M41+N41</f>
        <v>1702681</v>
      </c>
      <c r="M41">
        <v>875825</v>
      </c>
      <c r="N41">
        <v>826856</v>
      </c>
      <c r="O41">
        <f>P41+Q41</f>
        <v>688055</v>
      </c>
      <c r="P41">
        <v>343254</v>
      </c>
      <c r="Q41">
        <v>344801</v>
      </c>
      <c r="R41">
        <f>S41+T41</f>
        <v>136584</v>
      </c>
      <c r="S41">
        <v>44561</v>
      </c>
      <c r="T41">
        <v>92023</v>
      </c>
      <c r="X41" s="54">
        <f t="shared" ref="X41:X73" si="6">Y41+Z41</f>
        <v>61965</v>
      </c>
      <c r="Y41" s="54">
        <v>31821</v>
      </c>
      <c r="Z41" s="54">
        <v>30144</v>
      </c>
      <c r="AE41">
        <f t="shared" si="5"/>
        <v>66818</v>
      </c>
      <c r="AF41">
        <v>34486</v>
      </c>
      <c r="AG41">
        <v>32332</v>
      </c>
    </row>
    <row r="42" spans="1:33">
      <c r="A42" s="1">
        <v>1886</v>
      </c>
      <c r="X42" s="54">
        <f t="shared" si="6"/>
        <v>73241</v>
      </c>
      <c r="Y42" s="54">
        <v>37819</v>
      </c>
      <c r="Z42" s="54">
        <v>35422</v>
      </c>
      <c r="AE42">
        <f t="shared" si="5"/>
        <v>67451</v>
      </c>
      <c r="AF42">
        <v>35137</v>
      </c>
      <c r="AG42">
        <v>32314</v>
      </c>
    </row>
    <row r="43" spans="1:33">
      <c r="A43" s="1">
        <v>1887</v>
      </c>
      <c r="X43" s="54">
        <f t="shared" si="6"/>
        <v>74760</v>
      </c>
      <c r="Y43" s="54">
        <v>38478</v>
      </c>
      <c r="Z43" s="54">
        <v>36282</v>
      </c>
      <c r="AE43">
        <f t="shared" si="5"/>
        <v>80375</v>
      </c>
      <c r="AF43">
        <v>41494</v>
      </c>
      <c r="AG43">
        <v>38881</v>
      </c>
    </row>
    <row r="44" spans="1:33">
      <c r="A44" s="1">
        <v>1888</v>
      </c>
      <c r="X44" s="54">
        <f t="shared" si="6"/>
        <v>82188</v>
      </c>
      <c r="Y44" s="54">
        <v>42463</v>
      </c>
      <c r="Z44" s="54">
        <v>39725</v>
      </c>
      <c r="AE44">
        <f t="shared" si="5"/>
        <v>82260</v>
      </c>
      <c r="AF44">
        <v>42439</v>
      </c>
      <c r="AG44">
        <v>39821</v>
      </c>
    </row>
    <row r="45" spans="1:33">
      <c r="A45" s="1">
        <v>1889</v>
      </c>
      <c r="X45" s="54">
        <f t="shared" si="6"/>
        <v>98244</v>
      </c>
      <c r="Y45" s="54">
        <v>50469</v>
      </c>
      <c r="Z45" s="54">
        <v>47775</v>
      </c>
      <c r="AE45">
        <f t="shared" si="5"/>
        <v>83538</v>
      </c>
      <c r="AF45">
        <v>43240</v>
      </c>
      <c r="AG45">
        <v>40298</v>
      </c>
    </row>
    <row r="46" spans="1:33">
      <c r="A46" s="1">
        <v>1890</v>
      </c>
      <c r="X46" s="54">
        <f t="shared" si="6"/>
        <v>98538</v>
      </c>
      <c r="Y46" s="54">
        <v>50688</v>
      </c>
      <c r="Z46" s="54">
        <v>47850</v>
      </c>
      <c r="AE46">
        <f t="shared" si="5"/>
        <v>95547</v>
      </c>
      <c r="AF46">
        <v>49407</v>
      </c>
      <c r="AG46">
        <v>46140</v>
      </c>
    </row>
    <row r="47" spans="1:33">
      <c r="A47" s="1">
        <v>1891</v>
      </c>
      <c r="X47" s="54">
        <f t="shared" si="6"/>
        <v>79235</v>
      </c>
      <c r="Y47" s="54">
        <v>40778</v>
      </c>
      <c r="Z47" s="54">
        <v>38457</v>
      </c>
      <c r="AE47">
        <f t="shared" si="5"/>
        <v>89422</v>
      </c>
      <c r="AF47">
        <v>46240</v>
      </c>
      <c r="AG47">
        <v>43182</v>
      </c>
    </row>
    <row r="48" spans="1:33">
      <c r="A48" s="1">
        <v>1892</v>
      </c>
      <c r="X48" s="54">
        <f t="shared" si="6"/>
        <v>103549</v>
      </c>
      <c r="Y48" s="54">
        <v>53092</v>
      </c>
      <c r="Z48" s="54">
        <v>50457</v>
      </c>
      <c r="AE48">
        <f t="shared" si="5"/>
        <v>99274</v>
      </c>
      <c r="AF48">
        <v>51912</v>
      </c>
      <c r="AG48">
        <v>47362</v>
      </c>
    </row>
    <row r="49" spans="1:33">
      <c r="A49" s="1">
        <v>1893</v>
      </c>
      <c r="X49" s="54">
        <f t="shared" si="6"/>
        <v>103710</v>
      </c>
      <c r="Y49" s="54">
        <v>53148</v>
      </c>
      <c r="Z49" s="54">
        <v>50562</v>
      </c>
      <c r="AE49">
        <f t="shared" si="5"/>
        <v>90712</v>
      </c>
      <c r="AF49">
        <v>47126</v>
      </c>
      <c r="AG49">
        <v>43586</v>
      </c>
    </row>
    <row r="50" spans="1:33">
      <c r="A50" s="1">
        <v>1894</v>
      </c>
      <c r="X50" s="54">
        <f t="shared" si="6"/>
        <v>109465</v>
      </c>
      <c r="Y50" s="54">
        <v>56315</v>
      </c>
      <c r="Z50" s="54">
        <v>53150</v>
      </c>
      <c r="AE50">
        <f t="shared" si="5"/>
        <v>89799</v>
      </c>
      <c r="AF50">
        <v>46913</v>
      </c>
      <c r="AG50">
        <v>42886</v>
      </c>
    </row>
    <row r="51" spans="1:33">
      <c r="A51" s="1">
        <v>1895</v>
      </c>
      <c r="X51" s="54">
        <f t="shared" si="6"/>
        <v>104999</v>
      </c>
      <c r="Y51" s="54">
        <v>53922</v>
      </c>
      <c r="Z51" s="54">
        <v>51077</v>
      </c>
      <c r="AE51">
        <f t="shared" si="5"/>
        <v>84225</v>
      </c>
      <c r="AF51">
        <v>43625</v>
      </c>
      <c r="AG51">
        <v>40600</v>
      </c>
    </row>
    <row r="52" spans="1:33">
      <c r="A52" s="1">
        <v>1896</v>
      </c>
      <c r="X52" s="54">
        <f t="shared" si="6"/>
        <v>101917</v>
      </c>
      <c r="Y52" s="54">
        <v>52710</v>
      </c>
      <c r="Z52" s="54">
        <v>49207</v>
      </c>
      <c r="AE52">
        <f t="shared" si="5"/>
        <v>82662</v>
      </c>
      <c r="AF52">
        <v>43295</v>
      </c>
      <c r="AG52">
        <v>39367</v>
      </c>
    </row>
    <row r="53" spans="1:33">
      <c r="A53" s="1">
        <v>1897</v>
      </c>
      <c r="X53" s="54">
        <f t="shared" si="6"/>
        <v>109067</v>
      </c>
      <c r="Y53" s="54">
        <v>56099</v>
      </c>
      <c r="Z53" s="54">
        <v>52968</v>
      </c>
      <c r="AE53">
        <f t="shared" si="5"/>
        <v>85956</v>
      </c>
      <c r="AF53">
        <v>44448</v>
      </c>
      <c r="AG53">
        <v>41508</v>
      </c>
    </row>
    <row r="54" spans="1:33">
      <c r="A54" s="1">
        <v>1898</v>
      </c>
      <c r="C54">
        <v>2837207</v>
      </c>
      <c r="X54" s="54">
        <f t="shared" si="6"/>
        <v>104536</v>
      </c>
      <c r="Y54" s="54">
        <v>53773</v>
      </c>
      <c r="Z54" s="54">
        <v>50763</v>
      </c>
      <c r="AE54">
        <f t="shared" si="5"/>
        <v>81419</v>
      </c>
      <c r="AF54">
        <v>42102</v>
      </c>
      <c r="AG54">
        <v>39317</v>
      </c>
    </row>
    <row r="55" spans="1:33">
      <c r="A55" s="1">
        <v>1899</v>
      </c>
      <c r="C55">
        <v>2880332</v>
      </c>
      <c r="X55" s="54">
        <f t="shared" si="6"/>
        <v>106787</v>
      </c>
      <c r="Y55" s="54">
        <v>54931</v>
      </c>
      <c r="Z55" s="54">
        <v>51856</v>
      </c>
      <c r="AE55">
        <v>83778</v>
      </c>
      <c r="AF55">
        <v>43322</v>
      </c>
      <c r="AG55">
        <v>40456</v>
      </c>
    </row>
    <row r="56" spans="1:33">
      <c r="A56" s="1">
        <v>1900</v>
      </c>
      <c r="C56">
        <v>2924404</v>
      </c>
      <c r="X56" s="54">
        <f t="shared" si="6"/>
        <v>110697</v>
      </c>
      <c r="Y56" s="54">
        <v>56942</v>
      </c>
      <c r="Z56" s="54">
        <v>53755</v>
      </c>
      <c r="AE56">
        <v>104312</v>
      </c>
      <c r="AF56">
        <v>53940</v>
      </c>
      <c r="AG56">
        <v>50372</v>
      </c>
    </row>
    <row r="57" spans="1:33">
      <c r="A57" s="1">
        <v>1901</v>
      </c>
      <c r="C57">
        <v>2968854</v>
      </c>
      <c r="X57" s="54">
        <f t="shared" si="6"/>
        <v>115745</v>
      </c>
      <c r="Y57" s="54">
        <v>59539</v>
      </c>
      <c r="Z57" s="54">
        <v>56206</v>
      </c>
      <c r="AE57">
        <v>108199</v>
      </c>
      <c r="AF57">
        <v>55950</v>
      </c>
      <c r="AG57">
        <v>52349</v>
      </c>
    </row>
    <row r="58" spans="1:33">
      <c r="A58" s="1">
        <v>1902</v>
      </c>
      <c r="C58">
        <v>3014980</v>
      </c>
      <c r="X58" s="54">
        <f t="shared" si="6"/>
        <v>115813</v>
      </c>
      <c r="Y58" s="54">
        <v>59574</v>
      </c>
      <c r="Z58" s="54">
        <v>56239</v>
      </c>
      <c r="AE58">
        <v>68107</v>
      </c>
      <c r="AF58">
        <v>44526</v>
      </c>
      <c r="AG58">
        <v>41581</v>
      </c>
    </row>
    <row r="59" spans="1:33">
      <c r="A59" s="1">
        <v>1903</v>
      </c>
      <c r="C59">
        <v>3060807</v>
      </c>
      <c r="X59" s="54">
        <f t="shared" si="6"/>
        <v>115524</v>
      </c>
      <c r="Y59" s="54">
        <v>59424</v>
      </c>
      <c r="Z59" s="54">
        <v>56100</v>
      </c>
      <c r="AE59">
        <v>80300</v>
      </c>
      <c r="AF59">
        <v>41724</v>
      </c>
      <c r="AG59">
        <f t="shared" ref="AG59:AG73" si="7">AE59-AF59</f>
        <v>38576</v>
      </c>
    </row>
    <row r="60" spans="1:33">
      <c r="A60" s="1">
        <v>1904</v>
      </c>
      <c r="C60">
        <v>3107331</v>
      </c>
      <c r="X60" s="54">
        <f t="shared" si="6"/>
        <v>116950</v>
      </c>
      <c r="Y60" s="54">
        <v>59872</v>
      </c>
      <c r="Z60" s="54">
        <v>57078</v>
      </c>
      <c r="AE60">
        <v>86630</v>
      </c>
      <c r="AF60">
        <v>44254</v>
      </c>
      <c r="AG60">
        <f t="shared" si="7"/>
        <v>42376</v>
      </c>
    </row>
    <row r="61" spans="1:33">
      <c r="A61" s="1">
        <v>1905</v>
      </c>
      <c r="C61">
        <v>3154561</v>
      </c>
      <c r="X61" s="54">
        <f t="shared" si="6"/>
        <v>119650</v>
      </c>
      <c r="Y61" s="54">
        <v>62185</v>
      </c>
      <c r="Z61" s="54">
        <v>57465</v>
      </c>
      <c r="AE61">
        <v>110276</v>
      </c>
      <c r="AF61">
        <v>56407</v>
      </c>
      <c r="AG61">
        <f t="shared" si="7"/>
        <v>53869</v>
      </c>
    </row>
    <row r="62" spans="1:33">
      <c r="A62" s="1">
        <v>1906</v>
      </c>
      <c r="C62">
        <v>3202510</v>
      </c>
      <c r="X62" s="54">
        <f t="shared" si="6"/>
        <v>117123</v>
      </c>
      <c r="Y62" s="54">
        <v>60134</v>
      </c>
      <c r="Z62" s="54">
        <v>56989</v>
      </c>
      <c r="AE62">
        <v>104890</v>
      </c>
      <c r="AF62">
        <v>53931</v>
      </c>
      <c r="AG62">
        <f t="shared" si="7"/>
        <v>50959</v>
      </c>
    </row>
    <row r="63" spans="1:33">
      <c r="A63" s="1">
        <v>1907</v>
      </c>
      <c r="C63">
        <v>3249279</v>
      </c>
      <c r="D63">
        <v>1624221</v>
      </c>
      <c r="E63">
        <v>1625058</v>
      </c>
      <c r="X63" s="54">
        <f t="shared" si="6"/>
        <v>126104</v>
      </c>
      <c r="Y63" s="54">
        <v>64537</v>
      </c>
      <c r="Z63" s="54">
        <v>61567</v>
      </c>
      <c r="AE63">
        <v>96451</v>
      </c>
      <c r="AF63">
        <v>49092</v>
      </c>
      <c r="AG63">
        <f t="shared" si="7"/>
        <v>47359</v>
      </c>
    </row>
    <row r="64" spans="1:33">
      <c r="A64" s="1">
        <v>1908</v>
      </c>
      <c r="C64">
        <v>3308303</v>
      </c>
      <c r="X64" s="54">
        <f t="shared" si="6"/>
        <v>129733</v>
      </c>
      <c r="Y64" s="54">
        <v>66331</v>
      </c>
      <c r="Z64" s="54">
        <v>63402</v>
      </c>
      <c r="AE64">
        <v>104226</v>
      </c>
      <c r="AF64">
        <v>53593</v>
      </c>
      <c r="AG64">
        <f t="shared" si="7"/>
        <v>50633</v>
      </c>
    </row>
    <row r="65" spans="1:33">
      <c r="A65" s="1">
        <v>1909</v>
      </c>
      <c r="C65">
        <v>3369859</v>
      </c>
      <c r="X65" s="54">
        <f t="shared" si="6"/>
        <v>129333</v>
      </c>
      <c r="Y65" s="54">
        <v>66166</v>
      </c>
      <c r="Z65" s="54">
        <v>63167</v>
      </c>
      <c r="AE65">
        <v>104707</v>
      </c>
      <c r="AF65">
        <v>54661</v>
      </c>
      <c r="AG65">
        <f t="shared" si="7"/>
        <v>50046</v>
      </c>
    </row>
    <row r="66" spans="1:33">
      <c r="A66" s="1">
        <v>1910</v>
      </c>
      <c r="C66">
        <v>3433500</v>
      </c>
      <c r="V66">
        <v>19326</v>
      </c>
      <c r="X66" s="54">
        <f t="shared" si="6"/>
        <v>130052</v>
      </c>
      <c r="Y66" s="54">
        <v>66741</v>
      </c>
      <c r="Z66" s="54">
        <v>63311</v>
      </c>
      <c r="AE66">
        <v>106073</v>
      </c>
      <c r="AF66">
        <v>54695</v>
      </c>
      <c r="AG66">
        <f t="shared" si="7"/>
        <v>51378</v>
      </c>
    </row>
    <row r="67" spans="1:33">
      <c r="A67" s="1">
        <v>1911</v>
      </c>
      <c r="C67">
        <v>3499540</v>
      </c>
      <c r="X67" s="54">
        <f t="shared" si="6"/>
        <v>133468</v>
      </c>
      <c r="Y67" s="54">
        <v>69035</v>
      </c>
      <c r="Z67" s="54">
        <v>64433</v>
      </c>
      <c r="AE67">
        <v>107816</v>
      </c>
      <c r="AF67">
        <v>55642</v>
      </c>
      <c r="AG67">
        <f t="shared" si="7"/>
        <v>52174</v>
      </c>
    </row>
    <row r="68" spans="1:33">
      <c r="A68" s="1">
        <v>1912</v>
      </c>
      <c r="C68">
        <v>3567991</v>
      </c>
      <c r="X68" s="54">
        <f t="shared" si="6"/>
        <v>135373</v>
      </c>
      <c r="Y68" s="54">
        <v>68931</v>
      </c>
      <c r="Z68" s="54">
        <v>66442</v>
      </c>
      <c r="AE68">
        <v>103905</v>
      </c>
      <c r="AF68">
        <v>53173</v>
      </c>
      <c r="AG68">
        <f t="shared" si="7"/>
        <v>50732</v>
      </c>
    </row>
    <row r="69" spans="1:33">
      <c r="A69" s="1">
        <v>1913</v>
      </c>
      <c r="C69">
        <v>3638089</v>
      </c>
      <c r="X69" s="54">
        <f t="shared" si="6"/>
        <v>140525</v>
      </c>
      <c r="Y69" s="54">
        <v>71609</v>
      </c>
      <c r="Z69" s="54">
        <v>68916</v>
      </c>
      <c r="AE69">
        <v>107200</v>
      </c>
      <c r="AF69">
        <v>54995</v>
      </c>
      <c r="AG69">
        <f t="shared" si="7"/>
        <v>52205</v>
      </c>
    </row>
    <row r="70" spans="1:33">
      <c r="A70" s="1">
        <v>1914</v>
      </c>
      <c r="C70">
        <v>3713962</v>
      </c>
      <c r="V70">
        <v>19002</v>
      </c>
      <c r="X70" s="54">
        <f t="shared" si="6"/>
        <v>136550</v>
      </c>
      <c r="Y70" s="54">
        <v>70198</v>
      </c>
      <c r="Z70" s="54">
        <v>66352</v>
      </c>
      <c r="AE70">
        <v>100059</v>
      </c>
      <c r="AF70">
        <v>51580</v>
      </c>
      <c r="AG70">
        <f t="shared" si="7"/>
        <v>48479</v>
      </c>
    </row>
    <row r="71" spans="1:33">
      <c r="A71" s="1">
        <v>1915</v>
      </c>
      <c r="C71">
        <v>3789847</v>
      </c>
      <c r="V71">
        <v>19150</v>
      </c>
      <c r="X71" s="54">
        <f t="shared" si="6"/>
        <v>136597</v>
      </c>
      <c r="Y71" s="54">
        <v>70050</v>
      </c>
      <c r="Z71" s="54">
        <v>66547</v>
      </c>
      <c r="AE71">
        <v>96716</v>
      </c>
      <c r="AF71">
        <v>49756</v>
      </c>
      <c r="AG71">
        <f t="shared" si="7"/>
        <v>46960</v>
      </c>
    </row>
    <row r="72" spans="1:33">
      <c r="A72" s="1">
        <v>1916</v>
      </c>
      <c r="C72">
        <v>3870001</v>
      </c>
      <c r="V72">
        <v>20121</v>
      </c>
      <c r="X72" s="54">
        <f t="shared" si="6"/>
        <v>144193</v>
      </c>
      <c r="Y72" s="54">
        <v>74235</v>
      </c>
      <c r="Z72" s="54">
        <v>69958</v>
      </c>
      <c r="AE72">
        <v>99856</v>
      </c>
      <c r="AF72">
        <v>50791</v>
      </c>
      <c r="AG72">
        <f t="shared" si="7"/>
        <v>49065</v>
      </c>
    </row>
    <row r="73" spans="1:33">
      <c r="A73" s="1">
        <v>1917</v>
      </c>
      <c r="C73">
        <v>3952475</v>
      </c>
      <c r="V73">
        <v>21379</v>
      </c>
      <c r="X73" s="54">
        <f t="shared" si="6"/>
        <v>145161</v>
      </c>
      <c r="Y73" s="54">
        <v>72246</v>
      </c>
      <c r="Z73" s="54">
        <v>72915</v>
      </c>
      <c r="AE73">
        <v>107199</v>
      </c>
      <c r="AF73">
        <v>54617</v>
      </c>
      <c r="AG73">
        <f t="shared" si="7"/>
        <v>52582</v>
      </c>
    </row>
    <row r="74" spans="1:33">
      <c r="A74" s="1">
        <v>1918</v>
      </c>
      <c r="V74">
        <v>21614</v>
      </c>
      <c r="X74">
        <v>145871</v>
      </c>
      <c r="Y74">
        <v>74298</v>
      </c>
      <c r="Z74">
        <v>71573</v>
      </c>
      <c r="AE74">
        <v>108667</v>
      </c>
      <c r="AF74">
        <v>56088</v>
      </c>
      <c r="AG74">
        <v>52579</v>
      </c>
    </row>
    <row r="75" spans="1:33">
      <c r="A75" s="1">
        <v>1919</v>
      </c>
      <c r="V75">
        <v>21471</v>
      </c>
      <c r="X75" s="54">
        <f>Y75+Z75</f>
        <v>144980</v>
      </c>
      <c r="Y75" s="54">
        <v>74362</v>
      </c>
      <c r="Z75" s="54">
        <v>70618</v>
      </c>
      <c r="AE75">
        <v>137538</v>
      </c>
      <c r="AF75">
        <v>69854</v>
      </c>
      <c r="AG75">
        <v>67864</v>
      </c>
    </row>
    <row r="76" spans="1:33">
      <c r="A76" s="1">
        <v>1920</v>
      </c>
      <c r="C76">
        <f>3638950+115763</f>
        <v>3754713</v>
      </c>
      <c r="D76">
        <f>1792132+74619</f>
        <v>1866751</v>
      </c>
      <c r="E76">
        <f>1846828+41144</f>
        <v>1887972</v>
      </c>
      <c r="V76">
        <v>24932</v>
      </c>
      <c r="X76" s="54">
        <f>Y76+Z76</f>
        <v>146725</v>
      </c>
      <c r="Y76" s="54">
        <v>74820</v>
      </c>
      <c r="Z76" s="54">
        <v>71905</v>
      </c>
      <c r="AE76">
        <v>115428</v>
      </c>
      <c r="AF76">
        <v>58624</v>
      </c>
      <c r="AG76">
        <f>AE76-AF76</f>
        <v>56804</v>
      </c>
    </row>
    <row r="77" spans="1:33">
      <c r="A77" s="1">
        <v>1921</v>
      </c>
      <c r="V77">
        <v>24954</v>
      </c>
      <c r="X77">
        <f>92651+55144</f>
        <v>147795</v>
      </c>
      <c r="Y77">
        <f>47170+28149</f>
        <v>75319</v>
      </c>
      <c r="Z77">
        <f>45481+26995</f>
        <v>72476</v>
      </c>
      <c r="AE77">
        <v>124197</v>
      </c>
      <c r="AF77">
        <v>63148</v>
      </c>
      <c r="AG77">
        <f>AE77-AF77</f>
        <v>61049</v>
      </c>
    </row>
    <row r="78" spans="1:33">
      <c r="A78" s="1">
        <v>1922</v>
      </c>
      <c r="V78">
        <v>25023</v>
      </c>
      <c r="X78">
        <v>147205</v>
      </c>
      <c r="Y78">
        <v>75693</v>
      </c>
      <c r="Z78">
        <v>71502</v>
      </c>
      <c r="AE78">
        <v>108756</v>
      </c>
      <c r="AF78">
        <v>56102</v>
      </c>
      <c r="AG78">
        <v>52654</v>
      </c>
    </row>
    <row r="79" spans="1:33">
      <c r="A79" s="1">
        <v>1923</v>
      </c>
      <c r="C79">
        <v>3869814</v>
      </c>
      <c r="V79">
        <v>25912</v>
      </c>
      <c r="X79">
        <v>151805</v>
      </c>
      <c r="Y79">
        <v>77635</v>
      </c>
      <c r="Z79">
        <v>74170</v>
      </c>
      <c r="AE79">
        <v>126877</v>
      </c>
      <c r="AF79">
        <v>65310</v>
      </c>
      <c r="AG79">
        <v>61567</v>
      </c>
    </row>
    <row r="80" spans="1:33">
      <c r="A80" s="1">
        <v>1924</v>
      </c>
      <c r="V80">
        <v>28273</v>
      </c>
      <c r="X80">
        <v>155100</v>
      </c>
      <c r="Y80">
        <v>79375</v>
      </c>
      <c r="Z80">
        <v>75725</v>
      </c>
      <c r="AE80">
        <v>114172</v>
      </c>
      <c r="AF80">
        <v>59013</v>
      </c>
      <c r="AG80">
        <v>55159</v>
      </c>
    </row>
    <row r="81" spans="1:33">
      <c r="A81" s="1">
        <v>1925</v>
      </c>
      <c r="V81">
        <v>28726</v>
      </c>
      <c r="X81">
        <v>156225</v>
      </c>
      <c r="Y81">
        <v>80161</v>
      </c>
      <c r="Z81">
        <v>76064</v>
      </c>
      <c r="AE81">
        <v>108787</v>
      </c>
      <c r="AF81">
        <v>55225</v>
      </c>
      <c r="AG81">
        <v>53562</v>
      </c>
    </row>
    <row r="82" spans="1:33">
      <c r="A82" s="1">
        <v>1926</v>
      </c>
      <c r="V82">
        <v>30344</v>
      </c>
      <c r="X82">
        <v>159611</v>
      </c>
      <c r="Y82">
        <v>82260</v>
      </c>
      <c r="Z82">
        <v>77351</v>
      </c>
      <c r="AE82">
        <v>108251</v>
      </c>
      <c r="AF82">
        <v>55093</v>
      </c>
      <c r="AG82">
        <f>AE82-AF82</f>
        <v>53158</v>
      </c>
    </row>
    <row r="83" spans="1:33">
      <c r="A83" s="1">
        <v>1927</v>
      </c>
      <c r="V83">
        <v>32278</v>
      </c>
      <c r="X83">
        <v>172673</v>
      </c>
      <c r="Y83">
        <v>89645</v>
      </c>
      <c r="Z83">
        <f>X83-Y83</f>
        <v>83028</v>
      </c>
      <c r="AE83">
        <f>AF83+AG83</f>
        <v>105553</v>
      </c>
      <c r="AF83">
        <v>53734</v>
      </c>
      <c r="AG83">
        <v>51819</v>
      </c>
    </row>
    <row r="84" spans="1:33">
      <c r="A84" s="1">
        <v>1928</v>
      </c>
      <c r="V84">
        <v>47671</v>
      </c>
      <c r="X84">
        <v>223868</v>
      </c>
      <c r="Y84">
        <v>116858</v>
      </c>
      <c r="Z84">
        <v>106828</v>
      </c>
      <c r="AE84">
        <f>AF84+AG84</f>
        <v>101728</v>
      </c>
      <c r="AF84">
        <v>51923</v>
      </c>
      <c r="AG84">
        <v>49805</v>
      </c>
    </row>
    <row r="85" spans="1:33">
      <c r="A85" s="1">
        <v>1929</v>
      </c>
      <c r="V85">
        <v>42004</v>
      </c>
      <c r="X85">
        <v>176030</v>
      </c>
      <c r="Y85">
        <v>91655</v>
      </c>
      <c r="Z85">
        <v>84375</v>
      </c>
      <c r="AE85">
        <v>110066</v>
      </c>
      <c r="AF85">
        <v>56465</v>
      </c>
      <c r="AG85">
        <v>53601</v>
      </c>
    </row>
    <row r="86" spans="1:33">
      <c r="A86" s="1">
        <v>1930</v>
      </c>
      <c r="V86">
        <v>39202</v>
      </c>
      <c r="X86">
        <v>169395</v>
      </c>
      <c r="Y86">
        <v>87202</v>
      </c>
      <c r="Z86">
        <v>82193</v>
      </c>
      <c r="AE86">
        <v>105140</v>
      </c>
      <c r="AF86">
        <v>53938</v>
      </c>
      <c r="AG86">
        <v>51202</v>
      </c>
    </row>
    <row r="87" spans="1:33">
      <c r="A87" s="1">
        <v>1931</v>
      </c>
      <c r="V87">
        <v>29052</v>
      </c>
      <c r="X87">
        <v>149488</v>
      </c>
      <c r="Y87">
        <v>77164</v>
      </c>
      <c r="Z87">
        <v>72324</v>
      </c>
      <c r="AE87">
        <v>95189</v>
      </c>
      <c r="AF87">
        <v>48796</v>
      </c>
      <c r="AG87">
        <v>46393</v>
      </c>
    </row>
    <row r="88" spans="1:33">
      <c r="A88" s="1">
        <v>1932</v>
      </c>
      <c r="V88">
        <v>28813</v>
      </c>
      <c r="X88">
        <v>149459</v>
      </c>
      <c r="Y88">
        <v>77099</v>
      </c>
      <c r="Z88">
        <v>72360</v>
      </c>
      <c r="AE88">
        <v>99664</v>
      </c>
      <c r="AF88">
        <v>52361</v>
      </c>
      <c r="AG88">
        <v>47303</v>
      </c>
    </row>
    <row r="89" spans="1:33">
      <c r="A89" s="1">
        <v>1933</v>
      </c>
      <c r="V89">
        <v>29562</v>
      </c>
      <c r="X89">
        <v>147733</v>
      </c>
      <c r="Y89">
        <v>76276</v>
      </c>
      <c r="Z89">
        <v>71473</v>
      </c>
      <c r="AE89">
        <v>118432</v>
      </c>
      <c r="AF89">
        <v>61694</v>
      </c>
      <c r="AG89">
        <f>AE89-AF89</f>
        <v>56738</v>
      </c>
    </row>
    <row r="90" spans="1:33">
      <c r="A90" s="1">
        <v>1934</v>
      </c>
      <c r="V90">
        <v>31017</v>
      </c>
      <c r="X90">
        <v>150362</v>
      </c>
      <c r="Y90">
        <v>77056</v>
      </c>
      <c r="Z90">
        <v>73306</v>
      </c>
      <c r="AE90">
        <v>119078</v>
      </c>
      <c r="AF90">
        <v>61148</v>
      </c>
      <c r="AG90">
        <v>57930</v>
      </c>
    </row>
    <row r="91" spans="1:33">
      <c r="A91" s="1">
        <v>1935</v>
      </c>
      <c r="V91">
        <v>32661</v>
      </c>
      <c r="X91">
        <f>Y91+Z91</f>
        <v>153151</v>
      </c>
      <c r="Y91">
        <v>78689</v>
      </c>
      <c r="Z91">
        <v>74462</v>
      </c>
      <c r="AE91">
        <f>AF91+AG91</f>
        <v>112364</v>
      </c>
      <c r="AF91">
        <v>57245</v>
      </c>
      <c r="AG91">
        <v>55119</v>
      </c>
    </row>
    <row r="92" spans="1:33">
      <c r="A92" s="1">
        <v>1936</v>
      </c>
      <c r="V92">
        <v>34201</v>
      </c>
      <c r="X92">
        <v>156917</v>
      </c>
      <c r="Y92">
        <v>80357</v>
      </c>
      <c r="Z92">
        <v>76550</v>
      </c>
      <c r="AE92">
        <v>114376</v>
      </c>
      <c r="AF92">
        <v>58623</v>
      </c>
      <c r="AG92">
        <v>55769</v>
      </c>
    </row>
    <row r="93" spans="1:33">
      <c r="A93" s="1">
        <v>1937</v>
      </c>
      <c r="V93">
        <v>38082</v>
      </c>
      <c r="X93">
        <v>153354</v>
      </c>
      <c r="Y93">
        <v>78743</v>
      </c>
      <c r="Z93">
        <v>74611</v>
      </c>
      <c r="AE93">
        <v>109795</v>
      </c>
      <c r="AF93">
        <v>56662</v>
      </c>
      <c r="AG93">
        <v>53133</v>
      </c>
    </row>
    <row r="94" spans="1:33">
      <c r="A94" s="1">
        <v>1938</v>
      </c>
      <c r="V94">
        <v>37487</v>
      </c>
      <c r="X94">
        <v>154927</v>
      </c>
      <c r="Y94">
        <v>79401</v>
      </c>
      <c r="Z94">
        <v>75526</v>
      </c>
      <c r="AE94">
        <v>113719</v>
      </c>
      <c r="AF94">
        <v>58706</v>
      </c>
      <c r="AG94">
        <v>55013</v>
      </c>
    </row>
    <row r="95" spans="1:33">
      <c r="A95" s="1">
        <v>1939</v>
      </c>
      <c r="V95">
        <v>44767</v>
      </c>
      <c r="X95">
        <v>163589</v>
      </c>
      <c r="Y95">
        <v>83765</v>
      </c>
      <c r="Z95">
        <v>79824</v>
      </c>
      <c r="AE95">
        <v>114141</v>
      </c>
      <c r="AF95">
        <v>58594</v>
      </c>
      <c r="AG95">
        <v>55517</v>
      </c>
    </row>
    <row r="96" spans="1:33">
      <c r="A96" s="1">
        <v>1940</v>
      </c>
      <c r="V96">
        <v>42187</v>
      </c>
      <c r="X96">
        <v>166593</v>
      </c>
      <c r="Y96">
        <v>85349</v>
      </c>
      <c r="Z96">
        <v>81244</v>
      </c>
      <c r="AE96">
        <v>107771</v>
      </c>
      <c r="AF96">
        <v>55242</v>
      </c>
      <c r="AG96">
        <v>52529</v>
      </c>
    </row>
    <row r="97" spans="1:57">
      <c r="A97" s="1">
        <v>1941</v>
      </c>
      <c r="V97">
        <v>42390</v>
      </c>
      <c r="X97">
        <v>165004</v>
      </c>
      <c r="Y97">
        <v>83980</v>
      </c>
      <c r="Z97">
        <v>81024</v>
      </c>
      <c r="AE97">
        <v>100091</v>
      </c>
      <c r="AF97">
        <v>51545</v>
      </c>
      <c r="AG97">
        <v>48456</v>
      </c>
    </row>
    <row r="98" spans="1:57">
      <c r="A98" s="1">
        <v>1942</v>
      </c>
      <c r="V98">
        <v>43559</v>
      </c>
      <c r="X98">
        <v>170222</v>
      </c>
      <c r="Y98">
        <v>86980</v>
      </c>
      <c r="Z98">
        <v>83236</v>
      </c>
      <c r="AE98">
        <v>104122</v>
      </c>
      <c r="AF98">
        <v>53857</v>
      </c>
      <c r="AG98">
        <v>50265</v>
      </c>
    </row>
    <row r="99" spans="1:57">
      <c r="A99" s="1">
        <v>1943</v>
      </c>
      <c r="V99">
        <v>43004</v>
      </c>
      <c r="X99">
        <v>172095</v>
      </c>
      <c r="Y99">
        <v>87880</v>
      </c>
      <c r="Z99">
        <v>84215</v>
      </c>
      <c r="AE99">
        <v>103235</v>
      </c>
      <c r="AF99">
        <v>53079</v>
      </c>
      <c r="AG99">
        <v>50156</v>
      </c>
    </row>
    <row r="100" spans="1:57">
      <c r="A100" s="1">
        <v>1944</v>
      </c>
      <c r="V100">
        <v>43358</v>
      </c>
      <c r="X100">
        <v>174864</v>
      </c>
      <c r="Y100">
        <v>89248</v>
      </c>
      <c r="Z100">
        <f>X100-Y100</f>
        <v>85616</v>
      </c>
      <c r="AE100">
        <v>103054</v>
      </c>
      <c r="AF100">
        <v>53901</v>
      </c>
      <c r="AG100">
        <f>AE100-AF100</f>
        <v>49153</v>
      </c>
    </row>
    <row r="101" spans="1:57">
      <c r="A101" s="1">
        <v>1945</v>
      </c>
      <c r="V101">
        <v>42488</v>
      </c>
      <c r="X101">
        <v>178292</v>
      </c>
      <c r="Y101">
        <v>91459</v>
      </c>
      <c r="Z101">
        <f t="shared" ref="Z101:Z110" si="8">X101-Y101</f>
        <v>86833</v>
      </c>
      <c r="AE101">
        <v>107064</v>
      </c>
      <c r="AF101">
        <v>56427</v>
      </c>
      <c r="AG101">
        <f t="shared" ref="AG101:AG113" si="9">AE101-AF101</f>
        <v>50637</v>
      </c>
    </row>
    <row r="102" spans="1:57">
      <c r="A102" s="1">
        <v>1946</v>
      </c>
      <c r="V102">
        <v>42564</v>
      </c>
      <c r="X102">
        <v>175685</v>
      </c>
      <c r="Y102">
        <v>89619</v>
      </c>
      <c r="Z102">
        <f t="shared" si="8"/>
        <v>86066</v>
      </c>
      <c r="AE102">
        <v>93547</v>
      </c>
      <c r="AF102">
        <v>49145</v>
      </c>
      <c r="AG102">
        <f t="shared" si="9"/>
        <v>44402</v>
      </c>
    </row>
    <row r="103" spans="1:57">
      <c r="A103" s="1">
        <v>1947</v>
      </c>
      <c r="V103">
        <v>45248</v>
      </c>
      <c r="X103">
        <v>186784</v>
      </c>
      <c r="Y103">
        <v>95243</v>
      </c>
      <c r="Z103">
        <f t="shared" si="8"/>
        <v>91541</v>
      </c>
      <c r="AE103">
        <v>92481</v>
      </c>
      <c r="AF103">
        <v>48180</v>
      </c>
      <c r="AG103">
        <f t="shared" si="9"/>
        <v>44301</v>
      </c>
    </row>
    <row r="104" spans="1:57">
      <c r="A104" s="1">
        <v>1948</v>
      </c>
      <c r="V104">
        <v>46414</v>
      </c>
      <c r="X104">
        <v>189236</v>
      </c>
      <c r="Y104">
        <v>95565</v>
      </c>
      <c r="Z104">
        <f t="shared" si="8"/>
        <v>93671</v>
      </c>
      <c r="AE104">
        <v>97670</v>
      </c>
      <c r="AF104">
        <v>50940</v>
      </c>
      <c r="AG104">
        <f t="shared" si="9"/>
        <v>46730</v>
      </c>
    </row>
    <row r="105" spans="1:57">
      <c r="A105" s="1">
        <v>1949</v>
      </c>
      <c r="V105">
        <v>46260</v>
      </c>
      <c r="X105">
        <v>189719</v>
      </c>
      <c r="Y105">
        <v>96612</v>
      </c>
      <c r="Z105">
        <f t="shared" si="8"/>
        <v>93107</v>
      </c>
      <c r="AE105">
        <v>103384</v>
      </c>
      <c r="AF105">
        <v>54425</v>
      </c>
      <c r="AG105">
        <f t="shared" si="9"/>
        <v>48959</v>
      </c>
    </row>
    <row r="106" spans="1:57">
      <c r="A106" s="1">
        <v>1950</v>
      </c>
      <c r="V106">
        <v>46001</v>
      </c>
      <c r="X106">
        <v>188323</v>
      </c>
      <c r="Y106">
        <v>95450</v>
      </c>
      <c r="Z106">
        <f t="shared" si="8"/>
        <v>92873</v>
      </c>
      <c r="AE106">
        <v>91180</v>
      </c>
      <c r="AF106">
        <v>48499</v>
      </c>
      <c r="AG106">
        <f t="shared" si="9"/>
        <v>42681</v>
      </c>
      <c r="BC106" s="57">
        <v>6081931</v>
      </c>
      <c r="BD106" s="57">
        <v>3012460</v>
      </c>
      <c r="BE106" s="57">
        <v>3069471</v>
      </c>
    </row>
    <row r="107" spans="1:57">
      <c r="A107" s="1">
        <v>1951</v>
      </c>
      <c r="V107">
        <v>46195</v>
      </c>
      <c r="X107">
        <v>191332</v>
      </c>
      <c r="Y107">
        <v>97351</v>
      </c>
      <c r="Z107">
        <f t="shared" si="8"/>
        <v>93981</v>
      </c>
      <c r="AE107">
        <v>92728</v>
      </c>
      <c r="AF107">
        <v>49102</v>
      </c>
      <c r="AG107">
        <f t="shared" si="9"/>
        <v>43626</v>
      </c>
      <c r="BC107" s="57">
        <v>6198435</v>
      </c>
      <c r="BD107" s="57">
        <v>3069825</v>
      </c>
      <c r="BE107" s="57">
        <v>3128610</v>
      </c>
    </row>
    <row r="108" spans="1:57">
      <c r="A108" s="1">
        <v>1952</v>
      </c>
      <c r="V108">
        <v>48327</v>
      </c>
      <c r="BC108" s="57">
        <v>6326961</v>
      </c>
      <c r="BD108" s="57">
        <v>3133051</v>
      </c>
      <c r="BE108" s="57">
        <v>3193910</v>
      </c>
    </row>
    <row r="109" spans="1:57">
      <c r="A109" s="1">
        <v>1953</v>
      </c>
      <c r="V109">
        <v>54354</v>
      </c>
      <c r="X109">
        <v>211808</v>
      </c>
      <c r="Y109">
        <v>107364</v>
      </c>
      <c r="Z109">
        <f t="shared" si="8"/>
        <v>104444</v>
      </c>
      <c r="BC109" s="57">
        <v>6465739</v>
      </c>
      <c r="BD109" s="57">
        <v>3201282</v>
      </c>
      <c r="BE109" s="57">
        <v>3264457</v>
      </c>
    </row>
    <row r="110" spans="1:57">
      <c r="A110" s="1">
        <v>1954</v>
      </c>
      <c r="V110">
        <v>54563</v>
      </c>
      <c r="X110">
        <v>209920</v>
      </c>
      <c r="Y110">
        <v>106028</v>
      </c>
      <c r="Z110">
        <f t="shared" si="8"/>
        <v>103892</v>
      </c>
      <c r="BC110" s="57">
        <v>6612997</v>
      </c>
      <c r="BD110" s="57">
        <v>3273655</v>
      </c>
      <c r="BE110" s="57">
        <v>3339342</v>
      </c>
    </row>
    <row r="111" spans="1:57">
      <c r="A111" s="1">
        <v>1955</v>
      </c>
      <c r="V111">
        <v>59929</v>
      </c>
      <c r="X111">
        <v>225352</v>
      </c>
      <c r="Y111">
        <v>114312</v>
      </c>
      <c r="Z111">
        <f>X111-Y111</f>
        <v>111040</v>
      </c>
      <c r="BC111" s="57">
        <v>6766945</v>
      </c>
      <c r="BD111" s="57">
        <v>3349294</v>
      </c>
      <c r="BE111" s="57">
        <v>3417651</v>
      </c>
    </row>
    <row r="112" spans="1:57">
      <c r="A112" s="1">
        <v>1956</v>
      </c>
      <c r="C112">
        <v>6943581</v>
      </c>
      <c r="D112">
        <v>3409300</v>
      </c>
      <c r="E112">
        <v>3534284</v>
      </c>
      <c r="V112">
        <v>58470</v>
      </c>
      <c r="X112">
        <v>237268</v>
      </c>
      <c r="Y112">
        <v>120260</v>
      </c>
      <c r="Z112">
        <f>X112-Y112</f>
        <v>117008</v>
      </c>
      <c r="AE112">
        <v>84199</v>
      </c>
      <c r="AF112">
        <v>45353</v>
      </c>
      <c r="AG112">
        <f t="shared" si="9"/>
        <v>38846</v>
      </c>
      <c r="BC112" s="57">
        <v>6928782</v>
      </c>
      <c r="BD112" s="57">
        <v>3428785</v>
      </c>
      <c r="BE112" s="57">
        <v>3499997</v>
      </c>
    </row>
    <row r="113" spans="1:57">
      <c r="A113" s="1">
        <v>1957</v>
      </c>
      <c r="C113">
        <v>7120614</v>
      </c>
      <c r="D113">
        <v>3496222</v>
      </c>
      <c r="E113">
        <v>3624392</v>
      </c>
      <c r="V113">
        <v>53783</v>
      </c>
      <c r="X113">
        <v>249609</v>
      </c>
      <c r="Y113">
        <v>127389</v>
      </c>
      <c r="Z113">
        <f>X113-Y113</f>
        <v>122220</v>
      </c>
      <c r="AE113">
        <v>91506</v>
      </c>
      <c r="AF113">
        <v>48686</v>
      </c>
      <c r="AG113">
        <f t="shared" si="9"/>
        <v>42820</v>
      </c>
      <c r="BC113" s="57">
        <v>7099684</v>
      </c>
      <c r="BD113" s="57">
        <v>3512701</v>
      </c>
      <c r="BE113" s="57">
        <v>3586983</v>
      </c>
    </row>
    <row r="114" spans="1:57">
      <c r="A114" s="1">
        <v>1958</v>
      </c>
      <c r="BC114" s="57">
        <v>7277872</v>
      </c>
      <c r="BD114" s="57">
        <v>3600174</v>
      </c>
      <c r="BE114" s="57">
        <v>3677698</v>
      </c>
    </row>
    <row r="115" spans="1:57">
      <c r="A115" s="1">
        <v>1959</v>
      </c>
      <c r="BC115" s="57">
        <v>7461585</v>
      </c>
      <c r="BD115" s="57">
        <v>3690346</v>
      </c>
      <c r="BE115" s="57">
        <v>3771239</v>
      </c>
    </row>
    <row r="116" spans="1:57">
      <c r="A116" s="1">
        <v>1960</v>
      </c>
      <c r="BC116" s="57">
        <v>7649034</v>
      </c>
      <c r="BD116" s="57">
        <v>3782348</v>
      </c>
      <c r="BE116" s="57">
        <v>3866686</v>
      </c>
    </row>
    <row r="117" spans="1:57">
      <c r="A117" s="1">
        <v>1961</v>
      </c>
      <c r="BC117" s="57">
        <v>7843477</v>
      </c>
      <c r="BD117" s="57">
        <v>3877797</v>
      </c>
      <c r="BE117" s="57">
        <v>3965680</v>
      </c>
    </row>
    <row r="118" spans="1:57">
      <c r="A118" s="1">
        <v>1962</v>
      </c>
      <c r="BC118" s="57">
        <v>8046096</v>
      </c>
      <c r="BD118" s="57">
        <v>3977271</v>
      </c>
      <c r="BE118" s="57">
        <v>4068825</v>
      </c>
    </row>
    <row r="119" spans="1:57">
      <c r="A119" s="1">
        <v>1963</v>
      </c>
      <c r="V119">
        <v>58863</v>
      </c>
      <c r="BC119" s="57">
        <v>8252013</v>
      </c>
      <c r="BD119" s="57">
        <v>4078345</v>
      </c>
      <c r="BE119" s="57">
        <v>4173668</v>
      </c>
    </row>
    <row r="120" spans="1:57">
      <c r="A120" s="1">
        <v>1964</v>
      </c>
      <c r="BC120" s="57">
        <v>8456345</v>
      </c>
      <c r="BD120" s="57">
        <v>4178584</v>
      </c>
      <c r="BE120" s="57">
        <v>4277761</v>
      </c>
    </row>
    <row r="121" spans="1:57">
      <c r="A121" s="1">
        <v>1965</v>
      </c>
      <c r="BC121" s="57">
        <v>8654223</v>
      </c>
      <c r="BD121" s="57">
        <v>4275571</v>
      </c>
      <c r="BE121" s="57">
        <v>4378652</v>
      </c>
    </row>
    <row r="122" spans="1:57">
      <c r="A122" s="1">
        <v>1966</v>
      </c>
      <c r="BC122" s="57">
        <v>8845599</v>
      </c>
      <c r="BD122" s="57">
        <v>4369233</v>
      </c>
      <c r="BE122" s="57">
        <v>4476366</v>
      </c>
    </row>
    <row r="123" spans="1:57">
      <c r="A123" s="1">
        <v>1967</v>
      </c>
      <c r="BC123" s="57">
        <v>9033726</v>
      </c>
      <c r="BD123" s="57">
        <v>4461190</v>
      </c>
      <c r="BE123" s="57">
        <v>4572536</v>
      </c>
    </row>
    <row r="124" spans="1:57">
      <c r="A124" s="1">
        <v>1968</v>
      </c>
      <c r="BC124" s="57">
        <v>9218666</v>
      </c>
      <c r="BD124" s="57">
        <v>4551544</v>
      </c>
      <c r="BE124" s="57">
        <v>4667122</v>
      </c>
    </row>
    <row r="125" spans="1:57">
      <c r="A125" s="1">
        <v>1969</v>
      </c>
      <c r="BC125" s="57">
        <v>9400488</v>
      </c>
      <c r="BD125" s="57">
        <v>4640392</v>
      </c>
      <c r="BE125" s="57">
        <v>4760096</v>
      </c>
    </row>
    <row r="126" spans="1:57">
      <c r="A126" s="1">
        <v>1970</v>
      </c>
      <c r="BC126" s="57">
        <v>9579249</v>
      </c>
      <c r="BD126" s="57">
        <v>4727837</v>
      </c>
      <c r="BE126" s="57">
        <v>4851412</v>
      </c>
    </row>
    <row r="127" spans="1:57">
      <c r="A127" s="1">
        <v>1971</v>
      </c>
      <c r="BC127" s="57">
        <v>9755018</v>
      </c>
      <c r="BD127" s="57">
        <v>4813886</v>
      </c>
      <c r="BE127" s="57">
        <v>4941132</v>
      </c>
    </row>
    <row r="128" spans="1:57">
      <c r="A128" s="1">
        <v>1972</v>
      </c>
      <c r="BC128" s="57">
        <v>9927750</v>
      </c>
      <c r="BD128" s="57">
        <v>4898466</v>
      </c>
      <c r="BE128" s="57">
        <v>5029284</v>
      </c>
    </row>
    <row r="129" spans="1:57">
      <c r="A129" s="1">
        <v>1973</v>
      </c>
      <c r="BC129" s="57">
        <v>10097344</v>
      </c>
      <c r="BD129" s="57">
        <v>4981573</v>
      </c>
      <c r="BE129" s="57">
        <v>5115771</v>
      </c>
    </row>
    <row r="130" spans="1:57">
      <c r="A130" s="1">
        <v>1974</v>
      </c>
      <c r="BC130" s="57">
        <v>10263715</v>
      </c>
      <c r="BD130" s="57">
        <v>5063201</v>
      </c>
      <c r="BE130" s="57">
        <v>5200514</v>
      </c>
    </row>
    <row r="131" spans="1:57">
      <c r="A131" s="1">
        <v>1975</v>
      </c>
      <c r="BC131" s="57">
        <v>10426763</v>
      </c>
      <c r="BD131" s="57">
        <v>5143342</v>
      </c>
      <c r="BE131" s="57">
        <v>5283421</v>
      </c>
    </row>
    <row r="132" spans="1:57">
      <c r="A132" s="1">
        <v>1976</v>
      </c>
      <c r="BC132" s="57">
        <v>10582479</v>
      </c>
      <c r="BD132" s="57">
        <v>5220038</v>
      </c>
      <c r="BE132" s="57">
        <v>5362441</v>
      </c>
    </row>
    <row r="133" spans="1:57">
      <c r="A133" s="1">
        <v>1977</v>
      </c>
      <c r="BC133" s="57">
        <v>10730932</v>
      </c>
      <c r="BD133" s="57">
        <v>5293300</v>
      </c>
      <c r="BE133" s="57">
        <v>5437632</v>
      </c>
    </row>
    <row r="134" spans="1:57">
      <c r="A134" s="1">
        <v>1978</v>
      </c>
      <c r="BC134" s="57">
        <v>10878121</v>
      </c>
      <c r="BD134" s="57">
        <v>5366051</v>
      </c>
      <c r="BE134" s="57">
        <v>5512070</v>
      </c>
    </row>
    <row r="135" spans="1:57">
      <c r="A135" s="1">
        <v>1979</v>
      </c>
      <c r="BC135" s="57">
        <v>11030062</v>
      </c>
      <c r="BD135" s="57">
        <v>5441227</v>
      </c>
      <c r="BE135" s="57">
        <v>5588835</v>
      </c>
    </row>
    <row r="136" spans="1:57">
      <c r="A136" s="1">
        <v>1980</v>
      </c>
      <c r="BC136" s="57">
        <v>11192747</v>
      </c>
      <c r="BD136" s="57">
        <v>5521752</v>
      </c>
      <c r="BE136" s="57">
        <v>5670995</v>
      </c>
    </row>
    <row r="137" spans="1:57">
      <c r="A137" s="1">
        <v>1981</v>
      </c>
      <c r="BC137" s="57">
        <v>11366442</v>
      </c>
      <c r="BD137" s="57">
        <v>5607713</v>
      </c>
      <c r="BE137" s="57">
        <v>5758729</v>
      </c>
    </row>
    <row r="138" spans="1:57">
      <c r="A138" s="1">
        <v>1982</v>
      </c>
      <c r="BC138" s="57">
        <v>11547138</v>
      </c>
      <c r="BD138" s="57">
        <v>5697154</v>
      </c>
      <c r="BE138" s="57">
        <v>5849984</v>
      </c>
    </row>
    <row r="139" spans="1:57">
      <c r="A139" s="1">
        <v>1983</v>
      </c>
      <c r="BC139" s="57">
        <v>11734453</v>
      </c>
      <c r="BD139" s="57">
        <v>5789953</v>
      </c>
      <c r="BE139" s="57">
        <v>5944500</v>
      </c>
    </row>
    <row r="140" spans="1:57">
      <c r="A140" s="1">
        <v>1984</v>
      </c>
      <c r="BC140" s="57">
        <v>11927993</v>
      </c>
      <c r="BD140" s="57">
        <v>5885977</v>
      </c>
      <c r="BE140" s="57">
        <v>6042016</v>
      </c>
    </row>
    <row r="141" spans="1:57">
      <c r="A141" s="1">
        <v>1985</v>
      </c>
      <c r="BC141" s="57">
        <v>12127377</v>
      </c>
      <c r="BD141" s="57">
        <v>5985104</v>
      </c>
      <c r="BE141" s="57">
        <v>6142273</v>
      </c>
    </row>
    <row r="142" spans="1:57">
      <c r="A142" s="1">
        <v>1986</v>
      </c>
      <c r="BC142" s="57">
        <v>12332811</v>
      </c>
      <c r="BD142" s="57">
        <v>6087474</v>
      </c>
      <c r="BE142" s="57">
        <v>6245337</v>
      </c>
    </row>
    <row r="143" spans="1:57">
      <c r="A143" s="1">
        <v>1987</v>
      </c>
      <c r="BC143" s="57">
        <v>12544558</v>
      </c>
      <c r="BD143" s="57">
        <v>6193176</v>
      </c>
      <c r="BE143" s="57">
        <v>6351382</v>
      </c>
    </row>
    <row r="144" spans="1:57">
      <c r="A144" s="1">
        <v>1988</v>
      </c>
      <c r="BC144" s="57">
        <v>12762293</v>
      </c>
      <c r="BD144" s="57">
        <v>6301986</v>
      </c>
      <c r="BE144" s="57">
        <v>6460307</v>
      </c>
    </row>
    <row r="145" spans="1:61">
      <c r="A145" s="1">
        <v>1989</v>
      </c>
      <c r="BC145" s="57">
        <v>12985706</v>
      </c>
      <c r="BD145" s="57">
        <v>6413693</v>
      </c>
      <c r="BE145" s="57">
        <v>6572013</v>
      </c>
    </row>
    <row r="146" spans="1:61">
      <c r="A146" s="1">
        <v>1990</v>
      </c>
      <c r="BC146" s="57">
        <v>13214478</v>
      </c>
      <c r="BD146" s="57">
        <v>6528072</v>
      </c>
      <c r="BE146" s="57">
        <v>6686406</v>
      </c>
      <c r="BG146" s="57" t="s">
        <v>202</v>
      </c>
      <c r="BH146" s="57">
        <v>6513.33</v>
      </c>
      <c r="BI146" s="57">
        <v>6674.5</v>
      </c>
    </row>
    <row r="147" spans="1:61">
      <c r="A147" s="1">
        <v>1991</v>
      </c>
      <c r="BC147" s="57">
        <v>13454223</v>
      </c>
      <c r="BD147" s="57">
        <v>6648007</v>
      </c>
      <c r="BE147" s="57">
        <v>6806216</v>
      </c>
    </row>
    <row r="148" spans="1:61">
      <c r="A148" s="1">
        <v>1992</v>
      </c>
      <c r="BC148" s="57">
        <v>13705154</v>
      </c>
      <c r="BD148" s="57">
        <v>6773645</v>
      </c>
      <c r="BE148" s="57">
        <v>6931509</v>
      </c>
    </row>
    <row r="149" spans="1:61">
      <c r="A149" s="1">
        <v>1993</v>
      </c>
      <c r="BC149" s="57">
        <v>13958846</v>
      </c>
      <c r="BD149" s="57">
        <v>6900661</v>
      </c>
      <c r="BE149" s="57">
        <v>7058185</v>
      </c>
    </row>
    <row r="150" spans="1:61">
      <c r="A150" s="1">
        <v>1994</v>
      </c>
      <c r="BC150" s="57">
        <v>14206876</v>
      </c>
      <c r="BD150" s="57">
        <v>7024740</v>
      </c>
      <c r="BE150" s="57">
        <v>7182136</v>
      </c>
    </row>
    <row r="151" spans="1:61">
      <c r="A151" s="1">
        <v>1995</v>
      </c>
      <c r="BC151" s="57">
        <v>14440818</v>
      </c>
      <c r="BD151" s="57">
        <v>7141557</v>
      </c>
      <c r="BE151" s="57">
        <v>7299261</v>
      </c>
    </row>
    <row r="152" spans="1:61">
      <c r="A152" s="1">
        <v>1996</v>
      </c>
      <c r="BC152" s="57">
        <v>14659372</v>
      </c>
      <c r="BD152" s="57">
        <v>7250413</v>
      </c>
      <c r="BE152" s="57">
        <v>7408959</v>
      </c>
    </row>
    <row r="153" spans="1:61">
      <c r="A153" s="1">
        <v>1997</v>
      </c>
      <c r="BC153" s="57">
        <v>14868165</v>
      </c>
      <c r="BD153" s="57">
        <v>7354196</v>
      </c>
      <c r="BE153" s="57">
        <v>7513969</v>
      </c>
    </row>
    <row r="154" spans="1:61">
      <c r="A154" s="1">
        <v>1998</v>
      </c>
      <c r="BC154" s="57">
        <v>15069128</v>
      </c>
      <c r="BD154" s="57">
        <v>7453946</v>
      </c>
      <c r="BE154" s="57">
        <v>7615182</v>
      </c>
    </row>
    <row r="155" spans="1:61">
      <c r="A155" s="1">
        <v>1999</v>
      </c>
      <c r="BC155" s="57">
        <v>15264213</v>
      </c>
      <c r="BD155" s="57">
        <v>7550709</v>
      </c>
      <c r="BE155" s="57">
        <v>7713504</v>
      </c>
    </row>
    <row r="156" spans="1:61">
      <c r="A156" s="1">
        <v>2000</v>
      </c>
      <c r="BC156" s="57">
        <v>15455369</v>
      </c>
      <c r="BD156" s="57">
        <v>7645536</v>
      </c>
      <c r="BE156" s="57">
        <v>7809833</v>
      </c>
      <c r="BG156" s="57" t="s">
        <v>203</v>
      </c>
      <c r="BH156" s="57">
        <v>7626.42</v>
      </c>
      <c r="BI156" s="57">
        <v>7793.4</v>
      </c>
    </row>
    <row r="157" spans="1:61">
      <c r="A157" s="1">
        <v>2001</v>
      </c>
      <c r="BC157" s="57">
        <v>15641683</v>
      </c>
      <c r="BD157" s="57">
        <v>7738023</v>
      </c>
      <c r="BE157" s="57">
        <v>7903660</v>
      </c>
    </row>
    <row r="158" spans="1:61">
      <c r="A158" s="1">
        <v>2002</v>
      </c>
      <c r="BC158" s="57">
        <v>16550704</v>
      </c>
      <c r="BD158" s="57">
        <v>8556318</v>
      </c>
      <c r="BE158" s="57">
        <v>7994386</v>
      </c>
    </row>
    <row r="159" spans="1:61">
      <c r="A159" s="1">
        <v>2003</v>
      </c>
      <c r="BC159" s="57">
        <v>15997260</v>
      </c>
      <c r="BD159" s="57">
        <v>7914487</v>
      </c>
      <c r="BE159" s="57">
        <v>8082773</v>
      </c>
    </row>
    <row r="160" spans="1:61">
      <c r="A160" s="1">
        <v>2004</v>
      </c>
      <c r="BC160" s="57">
        <v>16169249</v>
      </c>
      <c r="BD160" s="57">
        <v>7999677</v>
      </c>
      <c r="BE160" s="57">
        <v>8169572</v>
      </c>
    </row>
    <row r="161" spans="1:61">
      <c r="A161" s="1">
        <v>2005</v>
      </c>
      <c r="BC161" s="57">
        <v>16339187</v>
      </c>
      <c r="BD161" s="57">
        <v>8083639</v>
      </c>
      <c r="BE161" s="57">
        <v>8255548</v>
      </c>
      <c r="BG161" s="57" t="s">
        <v>204</v>
      </c>
      <c r="BH161" s="57">
        <v>8063.11</v>
      </c>
      <c r="BI161" s="57">
        <v>8238.6200000000008</v>
      </c>
    </row>
    <row r="162" spans="1:61">
      <c r="A162" s="1">
        <v>2006</v>
      </c>
      <c r="BC162" s="57">
        <v>16507015</v>
      </c>
      <c r="BD162" s="57">
        <v>8166320</v>
      </c>
      <c r="BE162" s="57">
        <v>8340695</v>
      </c>
      <c r="BG162" s="57" t="s">
        <v>205</v>
      </c>
      <c r="BH162" s="57">
        <v>8145.38</v>
      </c>
      <c r="BI162" s="57">
        <v>8323.2900000000009</v>
      </c>
    </row>
    <row r="163" spans="1:61">
      <c r="A163" s="1">
        <v>2007</v>
      </c>
      <c r="BC163" s="57">
        <v>16671817</v>
      </c>
      <c r="BD163" s="57">
        <v>8247310</v>
      </c>
      <c r="BE163" s="57">
        <v>8424507</v>
      </c>
      <c r="BG163" s="57" t="s">
        <v>206</v>
      </c>
      <c r="BH163" s="57">
        <v>8226.32</v>
      </c>
      <c r="BI163" s="57">
        <v>8406.93</v>
      </c>
    </row>
    <row r="164" spans="1:61">
      <c r="A164" s="1">
        <v>2008</v>
      </c>
      <c r="BC164" s="57">
        <v>16833695</v>
      </c>
      <c r="BD164" s="57">
        <v>8326705</v>
      </c>
      <c r="BE164" s="57">
        <v>8506990</v>
      </c>
      <c r="BG164" s="57" t="s">
        <v>207</v>
      </c>
      <c r="BH164" s="57">
        <v>8306.02</v>
      </c>
      <c r="BI164" s="57">
        <v>8489.57</v>
      </c>
    </row>
    <row r="165" spans="1:61">
      <c r="A165" s="1">
        <v>2009</v>
      </c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C165" s="57">
        <v>16992736</v>
      </c>
      <c r="BD165" s="57">
        <v>8404592</v>
      </c>
      <c r="BE165" s="57">
        <v>8588144</v>
      </c>
      <c r="BG165" s="57" t="s">
        <v>208</v>
      </c>
      <c r="BH165" s="57">
        <v>8384.5300000000007</v>
      </c>
      <c r="BI165" s="57">
        <v>8571.2099999999991</v>
      </c>
    </row>
    <row r="166" spans="1:61" ht="15.75" customHeight="1">
      <c r="A166" s="1">
        <v>2010</v>
      </c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C166" s="57">
        <v>17149032</v>
      </c>
      <c r="BD166" s="57">
        <v>8481064</v>
      </c>
      <c r="BE166" s="57">
        <v>8667968</v>
      </c>
      <c r="BG166" s="57" t="s">
        <v>209</v>
      </c>
      <c r="BH166" s="57">
        <v>8461.86</v>
      </c>
      <c r="BI166" s="57">
        <v>8651.82</v>
      </c>
    </row>
    <row r="167" spans="1:61">
      <c r="A167" s="1">
        <v>2011</v>
      </c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C167" s="13"/>
      <c r="BD167" s="13"/>
      <c r="BE167" s="13"/>
      <c r="BH167" s="57">
        <v>8538.08</v>
      </c>
      <c r="BI167" s="57">
        <v>8731.4500000000007</v>
      </c>
    </row>
    <row r="168" spans="1:61" ht="10" customHeight="1"/>
    <row r="169" spans="1:61" s="13" customFormat="1" ht="32" customHeight="1">
      <c r="A169" s="30" t="s">
        <v>67</v>
      </c>
      <c r="C169" s="13" t="s">
        <v>33</v>
      </c>
      <c r="D169" s="13" t="s">
        <v>33</v>
      </c>
      <c r="E169" s="13" t="s">
        <v>33</v>
      </c>
      <c r="F169" s="13" t="s">
        <v>33</v>
      </c>
      <c r="G169" s="13" t="s">
        <v>33</v>
      </c>
      <c r="H169" s="13" t="s">
        <v>33</v>
      </c>
      <c r="I169" s="13" t="s">
        <v>33</v>
      </c>
      <c r="J169" s="13" t="s">
        <v>33</v>
      </c>
      <c r="K169" s="13" t="s">
        <v>33</v>
      </c>
      <c r="L169" s="13" t="s">
        <v>33</v>
      </c>
      <c r="M169" s="13" t="s">
        <v>33</v>
      </c>
      <c r="N169" s="13" t="s">
        <v>33</v>
      </c>
      <c r="O169" s="13" t="s">
        <v>33</v>
      </c>
      <c r="P169" s="13" t="s">
        <v>33</v>
      </c>
      <c r="Q169" s="13" t="s">
        <v>33</v>
      </c>
      <c r="R169" s="13" t="s">
        <v>33</v>
      </c>
      <c r="S169" s="13" t="s">
        <v>33</v>
      </c>
      <c r="T169" s="13" t="s">
        <v>33</v>
      </c>
      <c r="V169" s="35" t="s">
        <v>33</v>
      </c>
      <c r="X169" s="35" t="s">
        <v>33</v>
      </c>
      <c r="Y169" s="35" t="s">
        <v>33</v>
      </c>
      <c r="Z169" s="35" t="s">
        <v>33</v>
      </c>
      <c r="AA169" s="35" t="s">
        <v>33</v>
      </c>
      <c r="AB169" s="35" t="s">
        <v>33</v>
      </c>
      <c r="AC169" s="35" t="s">
        <v>33</v>
      </c>
      <c r="AD169"/>
      <c r="AE169" s="35" t="s">
        <v>33</v>
      </c>
      <c r="AF169" s="35" t="s">
        <v>33</v>
      </c>
      <c r="AG169" s="35" t="s">
        <v>33</v>
      </c>
      <c r="AH169" s="35" t="s">
        <v>33</v>
      </c>
      <c r="AI169" s="35" t="s">
        <v>33</v>
      </c>
      <c r="AJ169" s="35" t="s">
        <v>33</v>
      </c>
      <c r="AK169" s="35" t="s">
        <v>33</v>
      </c>
      <c r="AL169" s="35" t="s">
        <v>33</v>
      </c>
      <c r="AM169" s="35" t="s">
        <v>33</v>
      </c>
      <c r="AN169" s="35" t="s">
        <v>33</v>
      </c>
      <c r="AO169" s="35" t="s">
        <v>33</v>
      </c>
      <c r="AP169" s="35" t="s">
        <v>33</v>
      </c>
      <c r="AQ169" s="35" t="s">
        <v>33</v>
      </c>
      <c r="AR169" s="35" t="s">
        <v>33</v>
      </c>
      <c r="AS169" s="35" t="s">
        <v>33</v>
      </c>
      <c r="AT169" s="35" t="s">
        <v>33</v>
      </c>
      <c r="AU169" s="35" t="s">
        <v>33</v>
      </c>
      <c r="AV169" s="35" t="s">
        <v>33</v>
      </c>
      <c r="AW169" s="35" t="s">
        <v>33</v>
      </c>
      <c r="AX169" s="35" t="s">
        <v>33</v>
      </c>
      <c r="AY169" s="35" t="s">
        <v>33</v>
      </c>
      <c r="AZ169" s="35" t="s">
        <v>33</v>
      </c>
      <c r="BA169" s="35" t="s">
        <v>33</v>
      </c>
      <c r="BC169" s="95" t="s">
        <v>33</v>
      </c>
      <c r="BD169" s="96"/>
      <c r="BE169" s="97"/>
      <c r="BG169" s="95" t="s">
        <v>211</v>
      </c>
      <c r="BH169" s="96"/>
      <c r="BI169" s="97"/>
    </row>
    <row r="170" spans="1:61" s="13" customFormat="1" ht="75">
      <c r="A170" s="31" t="s">
        <v>68</v>
      </c>
      <c r="C170" s="13" t="s">
        <v>150</v>
      </c>
      <c r="D170" s="13" t="s">
        <v>150</v>
      </c>
      <c r="E170" s="13" t="s">
        <v>150</v>
      </c>
      <c r="F170" s="13" t="s">
        <v>150</v>
      </c>
      <c r="G170" s="13" t="s">
        <v>150</v>
      </c>
      <c r="H170" s="13" t="s">
        <v>150</v>
      </c>
      <c r="I170" s="13" t="s">
        <v>150</v>
      </c>
      <c r="J170" s="13" t="s">
        <v>150</v>
      </c>
      <c r="K170" s="13" t="s">
        <v>150</v>
      </c>
      <c r="L170" s="13" t="s">
        <v>150</v>
      </c>
      <c r="M170" s="13" t="s">
        <v>150</v>
      </c>
      <c r="N170" s="13" t="s">
        <v>150</v>
      </c>
      <c r="O170" s="13" t="s">
        <v>150</v>
      </c>
      <c r="P170" s="13" t="s">
        <v>150</v>
      </c>
      <c r="Q170" s="13" t="s">
        <v>150</v>
      </c>
      <c r="R170" s="13" t="s">
        <v>150</v>
      </c>
      <c r="S170" s="13" t="s">
        <v>150</v>
      </c>
      <c r="T170" s="13" t="s">
        <v>150</v>
      </c>
      <c r="V170" s="35" t="s">
        <v>115</v>
      </c>
      <c r="X170" s="35" t="s">
        <v>115</v>
      </c>
      <c r="Y170" s="35" t="s">
        <v>115</v>
      </c>
      <c r="Z170" s="35" t="s">
        <v>115</v>
      </c>
      <c r="AA170" s="35" t="s">
        <v>115</v>
      </c>
      <c r="AB170" s="35" t="s">
        <v>115</v>
      </c>
      <c r="AC170" s="35" t="s">
        <v>115</v>
      </c>
      <c r="AD170"/>
      <c r="AE170" s="35" t="s">
        <v>115</v>
      </c>
      <c r="AF170" s="35" t="s">
        <v>115</v>
      </c>
      <c r="AG170" s="35" t="s">
        <v>115</v>
      </c>
      <c r="AH170" s="35" t="s">
        <v>115</v>
      </c>
      <c r="AI170" s="35" t="s">
        <v>115</v>
      </c>
      <c r="AJ170" s="35" t="s">
        <v>115</v>
      </c>
      <c r="AK170" s="35" t="s">
        <v>115</v>
      </c>
      <c r="AL170" s="35" t="s">
        <v>115</v>
      </c>
      <c r="AM170" s="35" t="s">
        <v>115</v>
      </c>
      <c r="AN170" s="35" t="s">
        <v>115</v>
      </c>
      <c r="AO170" s="35" t="s">
        <v>115</v>
      </c>
      <c r="AP170" s="35" t="s">
        <v>115</v>
      </c>
      <c r="AQ170" s="35" t="s">
        <v>115</v>
      </c>
      <c r="AR170" s="35" t="s">
        <v>115</v>
      </c>
      <c r="AS170" s="35" t="s">
        <v>115</v>
      </c>
      <c r="AT170" s="35" t="s">
        <v>115</v>
      </c>
      <c r="AU170" s="35" t="s">
        <v>115</v>
      </c>
      <c r="AV170" s="35" t="s">
        <v>115</v>
      </c>
      <c r="AW170" s="35" t="s">
        <v>115</v>
      </c>
      <c r="AX170" s="35" t="s">
        <v>115</v>
      </c>
      <c r="AY170" s="35" t="s">
        <v>115</v>
      </c>
      <c r="AZ170" s="35" t="s">
        <v>115</v>
      </c>
      <c r="BA170" s="35" t="s">
        <v>115</v>
      </c>
      <c r="BC170" s="92" t="s">
        <v>199</v>
      </c>
      <c r="BD170" s="93"/>
      <c r="BE170" s="94"/>
      <c r="BG170" s="92" t="s">
        <v>210</v>
      </c>
      <c r="BH170" s="93"/>
      <c r="BI170" s="94"/>
    </row>
    <row r="171" spans="1:61" s="13" customFormat="1">
      <c r="A171" s="31" t="s">
        <v>83</v>
      </c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G171" s="98" t="s">
        <v>212</v>
      </c>
      <c r="BH171" s="99"/>
      <c r="BI171" s="100"/>
    </row>
    <row r="172" spans="1:61" s="58" customFormat="1" ht="315">
      <c r="A172" s="30" t="s">
        <v>69</v>
      </c>
      <c r="C172" s="58" t="s">
        <v>161</v>
      </c>
      <c r="D172" s="58" t="s">
        <v>161</v>
      </c>
      <c r="E172" s="58" t="s">
        <v>161</v>
      </c>
      <c r="X172" s="58" t="s">
        <v>188</v>
      </c>
      <c r="Y172" s="58" t="s">
        <v>189</v>
      </c>
      <c r="Z172" s="58" t="s">
        <v>190</v>
      </c>
      <c r="AE172" s="58" t="s">
        <v>191</v>
      </c>
      <c r="AF172" s="58" t="s">
        <v>187</v>
      </c>
      <c r="AG172" s="58" t="s">
        <v>187</v>
      </c>
      <c r="BC172" s="98" t="s">
        <v>200</v>
      </c>
      <c r="BD172" s="99"/>
      <c r="BE172" s="100"/>
    </row>
  </sheetData>
  <mergeCells count="32">
    <mergeCell ref="AE3:BA3"/>
    <mergeCell ref="F4:H4"/>
    <mergeCell ref="AA4:AC4"/>
    <mergeCell ref="C4:E4"/>
    <mergeCell ref="X4:Z4"/>
    <mergeCell ref="I4:K4"/>
    <mergeCell ref="L4:N4"/>
    <mergeCell ref="O4:Q4"/>
    <mergeCell ref="R4:T4"/>
    <mergeCell ref="C3:T3"/>
    <mergeCell ref="X3:AC3"/>
    <mergeCell ref="AE4:AG4"/>
    <mergeCell ref="AH4:AI4"/>
    <mergeCell ref="AJ4:AK4"/>
    <mergeCell ref="AL4:AM4"/>
    <mergeCell ref="AN4:AO4"/>
    <mergeCell ref="AZ4:BA4"/>
    <mergeCell ref="AP4:AQ4"/>
    <mergeCell ref="AR4:AS4"/>
    <mergeCell ref="AT4:AU4"/>
    <mergeCell ref="AV4:AW4"/>
    <mergeCell ref="AX4:AY4"/>
    <mergeCell ref="BC3:BE3"/>
    <mergeCell ref="BC4:BE4"/>
    <mergeCell ref="BC172:BE172"/>
    <mergeCell ref="BC170:BE170"/>
    <mergeCell ref="BC169:BE169"/>
    <mergeCell ref="BG4:BI4"/>
    <mergeCell ref="BG3:BI3"/>
    <mergeCell ref="BG170:BI170"/>
    <mergeCell ref="BG169:BI169"/>
    <mergeCell ref="BG171:BI17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172"/>
  <sheetViews>
    <sheetView workbookViewId="0">
      <pane xSplit="1" ySplit="5" topLeftCell="B160" activePane="bottomRight" state="frozen"/>
      <selection activeCell="BF14" sqref="BF14"/>
      <selection pane="topRight" activeCell="BF14" sqref="BF14"/>
      <selection pane="bottomLeft" activeCell="BF14" sqref="BF14"/>
      <selection pane="bottomRight" activeCell="EC112" sqref="EC112"/>
    </sheetView>
  </sheetViews>
  <sheetFormatPr baseColWidth="10" defaultRowHeight="15" x14ac:dyDescent="0"/>
  <cols>
    <col min="1" max="1" width="17.1640625" customWidth="1"/>
    <col min="2" max="2" width="2.33203125" customWidth="1"/>
    <col min="3" max="3" width="17" customWidth="1"/>
    <col min="4" max="4" width="18" customWidth="1"/>
    <col min="5" max="5" width="3" customWidth="1"/>
    <col min="6" max="47" width="10" customWidth="1"/>
    <col min="48" max="48" width="3.33203125" customWidth="1"/>
    <col min="49" max="54" width="10" customWidth="1"/>
    <col min="55" max="55" width="2.6640625" customWidth="1"/>
    <col min="56" max="61" width="10" customWidth="1"/>
    <col min="62" max="62" width="2.83203125" customWidth="1"/>
    <col min="69" max="69" width="3.5" customWidth="1"/>
    <col min="76" max="76" width="3" customWidth="1"/>
    <col min="83" max="83" width="2.5" customWidth="1"/>
    <col min="90" max="90" width="2.83203125" customWidth="1"/>
    <col min="100" max="100" width="3" customWidth="1"/>
    <col min="108" max="118" width="10.83203125" style="49"/>
    <col min="120" max="130" width="10.83203125" style="49"/>
  </cols>
  <sheetData>
    <row r="1" spans="1:130" ht="23">
      <c r="A1" s="23" t="s">
        <v>44</v>
      </c>
      <c r="B1" s="2"/>
      <c r="DD1" s="110" t="s">
        <v>215</v>
      </c>
      <c r="DE1" s="111"/>
      <c r="DF1" s="111"/>
      <c r="DG1" s="111"/>
      <c r="DH1" s="111"/>
      <c r="DI1" s="111"/>
      <c r="DJ1" s="111"/>
      <c r="DK1" s="111"/>
      <c r="DL1" s="111"/>
      <c r="DM1" s="111"/>
      <c r="DN1" s="112"/>
      <c r="DP1" s="111" t="s">
        <v>270</v>
      </c>
      <c r="DQ1" s="111"/>
      <c r="DR1" s="111"/>
      <c r="DS1" s="111"/>
      <c r="DT1" s="111"/>
      <c r="DU1" s="111"/>
      <c r="DV1" s="111"/>
      <c r="DW1" s="111"/>
      <c r="DX1" s="111"/>
      <c r="DY1" s="111"/>
      <c r="DZ1" s="112"/>
    </row>
    <row r="2" spans="1:130">
      <c r="A2" s="3"/>
      <c r="B2" s="2"/>
      <c r="DD2" s="107" t="s">
        <v>216</v>
      </c>
      <c r="DE2" s="107" t="s">
        <v>217</v>
      </c>
      <c r="DF2" s="107" t="s">
        <v>218</v>
      </c>
      <c r="DG2" s="107" t="s">
        <v>219</v>
      </c>
      <c r="DH2" s="107" t="s">
        <v>217</v>
      </c>
      <c r="DI2" s="107" t="s">
        <v>217</v>
      </c>
      <c r="DJ2" s="107" t="s">
        <v>217</v>
      </c>
      <c r="DK2" s="107" t="s">
        <v>217</v>
      </c>
      <c r="DL2" s="107" t="s">
        <v>217</v>
      </c>
      <c r="DM2" s="113" t="s">
        <v>220</v>
      </c>
      <c r="DN2" s="107" t="s">
        <v>221</v>
      </c>
      <c r="DP2" s="107" t="s">
        <v>216</v>
      </c>
      <c r="DQ2" s="107" t="s">
        <v>217</v>
      </c>
      <c r="DR2" s="107" t="s">
        <v>218</v>
      </c>
      <c r="DS2" s="107" t="s">
        <v>219</v>
      </c>
      <c r="DT2" s="107" t="s">
        <v>217</v>
      </c>
      <c r="DU2" s="107" t="s">
        <v>217</v>
      </c>
      <c r="DV2" s="107" t="s">
        <v>217</v>
      </c>
      <c r="DW2" s="107" t="s">
        <v>217</v>
      </c>
      <c r="DX2" s="107" t="s">
        <v>217</v>
      </c>
      <c r="DY2" s="113" t="s">
        <v>220</v>
      </c>
      <c r="DZ2" s="107" t="s">
        <v>221</v>
      </c>
    </row>
    <row r="3" spans="1:130" s="26" customFormat="1" ht="16" customHeight="1">
      <c r="A3" s="25"/>
      <c r="B3" s="27"/>
      <c r="C3" s="116" t="s">
        <v>48</v>
      </c>
      <c r="D3" s="117"/>
      <c r="F3" s="118" t="s">
        <v>49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 t="s">
        <v>50</v>
      </c>
      <c r="S3" s="118"/>
      <c r="T3" s="118"/>
      <c r="U3" s="118"/>
      <c r="V3" s="118"/>
      <c r="W3" s="118"/>
      <c r="X3" s="118"/>
      <c r="Y3" s="118"/>
      <c r="Z3" s="118"/>
      <c r="AA3" s="118" t="s">
        <v>51</v>
      </c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/>
      <c r="AW3" s="121" t="s">
        <v>148</v>
      </c>
      <c r="AX3" s="121"/>
      <c r="AY3" s="121"/>
      <c r="AZ3" s="121"/>
      <c r="BA3" s="121"/>
      <c r="BB3" s="121"/>
      <c r="BC3"/>
      <c r="BD3" s="121" t="s">
        <v>149</v>
      </c>
      <c r="BE3" s="121"/>
      <c r="BF3" s="121"/>
      <c r="BG3" s="121"/>
      <c r="BH3" s="121"/>
      <c r="BI3" s="121"/>
      <c r="BK3" s="119" t="s">
        <v>132</v>
      </c>
      <c r="BL3" s="119"/>
      <c r="BM3" s="119"/>
      <c r="BN3" s="119"/>
      <c r="BO3" s="119"/>
      <c r="BP3" s="119"/>
      <c r="BR3" s="119" t="s">
        <v>131</v>
      </c>
      <c r="BS3" s="119"/>
      <c r="BT3" s="119"/>
      <c r="BU3" s="119"/>
      <c r="BV3" s="119"/>
      <c r="BW3" s="119"/>
      <c r="BX3" s="45"/>
      <c r="BY3" s="119" t="s">
        <v>133</v>
      </c>
      <c r="BZ3" s="119"/>
      <c r="CA3" s="119"/>
      <c r="CB3" s="119"/>
      <c r="CC3" s="119"/>
      <c r="CD3" s="119"/>
      <c r="CE3" s="45"/>
      <c r="CF3" s="119" t="s">
        <v>134</v>
      </c>
      <c r="CG3" s="119"/>
      <c r="CH3" s="119"/>
      <c r="CI3" s="119"/>
      <c r="CJ3" s="119"/>
      <c r="CK3" s="119"/>
      <c r="CM3" s="119" t="s">
        <v>107</v>
      </c>
      <c r="CN3" s="119"/>
      <c r="CO3" s="119"/>
      <c r="CP3" s="119"/>
      <c r="CQ3" s="119"/>
      <c r="CR3" s="119"/>
      <c r="CS3" s="119"/>
      <c r="CT3" s="119"/>
      <c r="CU3" s="119"/>
      <c r="CW3" s="119" t="s">
        <v>128</v>
      </c>
      <c r="CX3" s="119"/>
      <c r="CY3" s="119"/>
      <c r="CZ3" s="119"/>
      <c r="DA3" s="119"/>
      <c r="DB3" s="119"/>
      <c r="DD3" s="107" t="s">
        <v>217</v>
      </c>
      <c r="DE3" s="107" t="s">
        <v>217</v>
      </c>
      <c r="DF3" s="107" t="s">
        <v>217</v>
      </c>
      <c r="DG3" s="107" t="s">
        <v>222</v>
      </c>
      <c r="DH3" s="107"/>
      <c r="DI3" s="107" t="s">
        <v>223</v>
      </c>
      <c r="DJ3" s="107"/>
      <c r="DK3" s="107" t="s">
        <v>224</v>
      </c>
      <c r="DL3" s="107"/>
      <c r="DM3" s="107" t="s">
        <v>217</v>
      </c>
      <c r="DN3" s="107" t="s">
        <v>217</v>
      </c>
      <c r="DP3" s="107" t="s">
        <v>217</v>
      </c>
      <c r="DQ3" s="107" t="s">
        <v>217</v>
      </c>
      <c r="DR3" s="107" t="s">
        <v>217</v>
      </c>
      <c r="DS3" s="107" t="s">
        <v>222</v>
      </c>
      <c r="DT3" s="107"/>
      <c r="DU3" s="107" t="s">
        <v>223</v>
      </c>
      <c r="DV3" s="107"/>
      <c r="DW3" s="107" t="s">
        <v>224</v>
      </c>
      <c r="DX3" s="107"/>
      <c r="DY3" s="107" t="s">
        <v>217</v>
      </c>
      <c r="DZ3" s="107" t="s">
        <v>217</v>
      </c>
    </row>
    <row r="4" spans="1:130" s="26" customFormat="1" ht="55" customHeight="1">
      <c r="A4" s="4" t="s">
        <v>0</v>
      </c>
      <c r="C4" s="16" t="s">
        <v>4</v>
      </c>
      <c r="D4" s="17" t="s">
        <v>5</v>
      </c>
      <c r="E4" s="15"/>
      <c r="F4" s="114" t="s">
        <v>13</v>
      </c>
      <c r="G4" s="114"/>
      <c r="H4" s="114"/>
      <c r="I4" s="114" t="s">
        <v>14</v>
      </c>
      <c r="J4" s="114"/>
      <c r="K4" s="114"/>
      <c r="L4" s="114" t="s">
        <v>15</v>
      </c>
      <c r="M4" s="114"/>
      <c r="N4" s="114"/>
      <c r="O4" s="114" t="s">
        <v>16</v>
      </c>
      <c r="P4" s="114"/>
      <c r="Q4" s="114"/>
      <c r="R4" s="114" t="s">
        <v>17</v>
      </c>
      <c r="S4" s="114"/>
      <c r="T4" s="114"/>
      <c r="U4" s="114" t="s">
        <v>18</v>
      </c>
      <c r="V4" s="114"/>
      <c r="W4" s="114"/>
      <c r="X4" s="114" t="s">
        <v>19</v>
      </c>
      <c r="Y4" s="114"/>
      <c r="Z4" s="114"/>
      <c r="AA4" s="114" t="s">
        <v>6</v>
      </c>
      <c r="AB4" s="114"/>
      <c r="AC4" s="114"/>
      <c r="AD4" s="114" t="s">
        <v>7</v>
      </c>
      <c r="AE4" s="114"/>
      <c r="AF4" s="114"/>
      <c r="AG4" s="114" t="s">
        <v>8</v>
      </c>
      <c r="AH4" s="114"/>
      <c r="AI4" s="114"/>
      <c r="AJ4" s="114" t="s">
        <v>9</v>
      </c>
      <c r="AK4" s="114"/>
      <c r="AL4" s="114"/>
      <c r="AM4" s="114" t="s">
        <v>10</v>
      </c>
      <c r="AN4" s="114"/>
      <c r="AO4" s="114"/>
      <c r="AP4" s="114" t="s">
        <v>11</v>
      </c>
      <c r="AQ4" s="114"/>
      <c r="AR4" s="114"/>
      <c r="AS4" s="114" t="s">
        <v>12</v>
      </c>
      <c r="AT4" s="114"/>
      <c r="AU4" s="114"/>
      <c r="AV4"/>
      <c r="AW4" s="115" t="s">
        <v>104</v>
      </c>
      <c r="AX4" s="115"/>
      <c r="AY4" s="115"/>
      <c r="AZ4" s="115" t="s">
        <v>120</v>
      </c>
      <c r="BA4" s="115"/>
      <c r="BB4" s="115"/>
      <c r="BC4"/>
      <c r="BD4" s="115" t="s">
        <v>117</v>
      </c>
      <c r="BE4" s="115"/>
      <c r="BF4" s="115"/>
      <c r="BG4" s="115" t="s">
        <v>119</v>
      </c>
      <c r="BH4" s="115"/>
      <c r="BI4" s="115"/>
      <c r="BK4" s="115" t="s">
        <v>104</v>
      </c>
      <c r="BL4" s="115"/>
      <c r="BM4" s="115"/>
      <c r="BN4" s="115" t="s">
        <v>120</v>
      </c>
      <c r="BO4" s="115"/>
      <c r="BP4" s="115"/>
      <c r="BR4" s="115" t="s">
        <v>117</v>
      </c>
      <c r="BS4" s="115"/>
      <c r="BT4" s="115"/>
      <c r="BU4" s="115" t="s">
        <v>119</v>
      </c>
      <c r="BV4" s="115"/>
      <c r="BW4" s="115"/>
      <c r="BX4" s="45"/>
      <c r="BY4" s="120" t="s">
        <v>121</v>
      </c>
      <c r="BZ4" s="120"/>
      <c r="CA4" s="120"/>
      <c r="CB4" s="120" t="s">
        <v>124</v>
      </c>
      <c r="CC4" s="120"/>
      <c r="CD4" s="120"/>
      <c r="CE4" s="46"/>
      <c r="CF4" s="120" t="s">
        <v>122</v>
      </c>
      <c r="CG4" s="120"/>
      <c r="CH4" s="120"/>
      <c r="CI4" s="120" t="s">
        <v>123</v>
      </c>
      <c r="CJ4" s="120"/>
      <c r="CK4" s="120"/>
      <c r="CM4" s="115" t="s">
        <v>108</v>
      </c>
      <c r="CN4" s="115"/>
      <c r="CO4" s="115"/>
      <c r="CP4" s="115" t="s">
        <v>109</v>
      </c>
      <c r="CQ4" s="115"/>
      <c r="CR4" s="115"/>
      <c r="CS4" s="115" t="s">
        <v>110</v>
      </c>
      <c r="CT4" s="115"/>
      <c r="CU4" s="115"/>
      <c r="CW4" s="115" t="s">
        <v>129</v>
      </c>
      <c r="CX4" s="115"/>
      <c r="CY4" s="115"/>
      <c r="CZ4" s="115" t="s">
        <v>130</v>
      </c>
      <c r="DA4" s="115"/>
      <c r="DB4" s="115"/>
      <c r="DD4" s="107"/>
      <c r="DE4" s="107"/>
      <c r="DF4" s="107"/>
      <c r="DG4" s="59" t="s">
        <v>65</v>
      </c>
      <c r="DH4" s="59" t="s">
        <v>225</v>
      </c>
      <c r="DI4" s="59" t="s">
        <v>65</v>
      </c>
      <c r="DJ4" s="59" t="s">
        <v>225</v>
      </c>
      <c r="DK4" s="59" t="s">
        <v>65</v>
      </c>
      <c r="DL4" s="59" t="s">
        <v>225</v>
      </c>
      <c r="DM4" s="107"/>
      <c r="DN4" s="107"/>
      <c r="DO4" s="60"/>
      <c r="DP4" s="107"/>
      <c r="DQ4" s="107"/>
      <c r="DR4" s="107"/>
      <c r="DS4" s="59" t="s">
        <v>65</v>
      </c>
      <c r="DT4" s="59" t="s">
        <v>225</v>
      </c>
      <c r="DU4" s="59" t="s">
        <v>65</v>
      </c>
      <c r="DV4" s="59" t="s">
        <v>225</v>
      </c>
      <c r="DW4" s="59" t="s">
        <v>65</v>
      </c>
      <c r="DX4" s="59" t="s">
        <v>225</v>
      </c>
      <c r="DY4" s="107"/>
      <c r="DZ4" s="107"/>
    </row>
    <row r="5" spans="1:130" s="19" customFormat="1" ht="35" customHeight="1">
      <c r="A5" s="18"/>
      <c r="D5" s="20"/>
      <c r="E5" s="20"/>
      <c r="F5" s="20" t="s">
        <v>25</v>
      </c>
      <c r="G5" s="20" t="s">
        <v>26</v>
      </c>
      <c r="H5" s="20" t="s">
        <v>27</v>
      </c>
      <c r="I5" s="20" t="s">
        <v>25</v>
      </c>
      <c r="J5" s="20" t="s">
        <v>26</v>
      </c>
      <c r="K5" s="20" t="s">
        <v>27</v>
      </c>
      <c r="L5" s="20" t="s">
        <v>25</v>
      </c>
      <c r="M5" s="20" t="s">
        <v>26</v>
      </c>
      <c r="N5" s="20" t="s">
        <v>27</v>
      </c>
      <c r="O5" s="21" t="s">
        <v>25</v>
      </c>
      <c r="P5" s="21" t="s">
        <v>26</v>
      </c>
      <c r="Q5" s="21" t="s">
        <v>27</v>
      </c>
      <c r="R5" s="21" t="s">
        <v>25</v>
      </c>
      <c r="S5" s="21" t="s">
        <v>26</v>
      </c>
      <c r="T5" s="21" t="s">
        <v>27</v>
      </c>
      <c r="U5" s="21" t="s">
        <v>25</v>
      </c>
      <c r="V5" s="21" t="s">
        <v>26</v>
      </c>
      <c r="W5" s="21" t="s">
        <v>27</v>
      </c>
      <c r="X5" s="21" t="s">
        <v>25</v>
      </c>
      <c r="Y5" s="21" t="s">
        <v>26</v>
      </c>
      <c r="Z5" s="21" t="s">
        <v>27</v>
      </c>
      <c r="AA5" s="20" t="s">
        <v>25</v>
      </c>
      <c r="AB5" s="20" t="s">
        <v>26</v>
      </c>
      <c r="AC5" s="20" t="s">
        <v>27</v>
      </c>
      <c r="AD5" s="20" t="s">
        <v>25</v>
      </c>
      <c r="AE5" s="20" t="s">
        <v>26</v>
      </c>
      <c r="AF5" s="20" t="s">
        <v>27</v>
      </c>
      <c r="AG5" s="20" t="s">
        <v>25</v>
      </c>
      <c r="AH5" s="20" t="s">
        <v>26</v>
      </c>
      <c r="AI5" s="20" t="s">
        <v>27</v>
      </c>
      <c r="AJ5" s="20" t="s">
        <v>25</v>
      </c>
      <c r="AK5" s="20" t="s">
        <v>26</v>
      </c>
      <c r="AL5" s="20" t="s">
        <v>27</v>
      </c>
      <c r="AM5" s="20" t="s">
        <v>25</v>
      </c>
      <c r="AN5" s="20" t="s">
        <v>26</v>
      </c>
      <c r="AO5" s="20" t="s">
        <v>27</v>
      </c>
      <c r="AP5" s="20" t="s">
        <v>25</v>
      </c>
      <c r="AQ5" s="20" t="s">
        <v>26</v>
      </c>
      <c r="AR5" s="20" t="s">
        <v>27</v>
      </c>
      <c r="AS5" s="20" t="s">
        <v>25</v>
      </c>
      <c r="AT5" s="20" t="s">
        <v>26</v>
      </c>
      <c r="AU5" s="20" t="s">
        <v>27</v>
      </c>
      <c r="AV5"/>
      <c r="AW5" s="20" t="s">
        <v>25</v>
      </c>
      <c r="AX5" s="20" t="s">
        <v>26</v>
      </c>
      <c r="AY5" s="20" t="s">
        <v>27</v>
      </c>
      <c r="AZ5" s="20" t="s">
        <v>25</v>
      </c>
      <c r="BA5" s="20" t="s">
        <v>26</v>
      </c>
      <c r="BB5" s="20" t="s">
        <v>27</v>
      </c>
      <c r="BC5"/>
      <c r="BD5" s="20" t="s">
        <v>25</v>
      </c>
      <c r="BE5" s="20" t="s">
        <v>26</v>
      </c>
      <c r="BF5" s="20" t="s">
        <v>27</v>
      </c>
      <c r="BG5" s="20" t="s">
        <v>25</v>
      </c>
      <c r="BH5" s="20" t="s">
        <v>26</v>
      </c>
      <c r="BI5" s="20" t="s">
        <v>27</v>
      </c>
      <c r="BK5" s="20" t="s">
        <v>25</v>
      </c>
      <c r="BL5" s="20" t="s">
        <v>26</v>
      </c>
      <c r="BM5" s="20" t="s">
        <v>27</v>
      </c>
      <c r="BN5" s="20" t="s">
        <v>25</v>
      </c>
      <c r="BO5" s="20" t="s">
        <v>26</v>
      </c>
      <c r="BP5" s="20" t="s">
        <v>27</v>
      </c>
      <c r="BQ5" s="20"/>
      <c r="BR5" s="20" t="s">
        <v>25</v>
      </c>
      <c r="BS5" s="20" t="s">
        <v>26</v>
      </c>
      <c r="BT5" s="20" t="s">
        <v>27</v>
      </c>
      <c r="BU5" s="20" t="s">
        <v>25</v>
      </c>
      <c r="BV5" s="20" t="s">
        <v>26</v>
      </c>
      <c r="BW5" s="20" t="s">
        <v>27</v>
      </c>
      <c r="BX5" s="20"/>
      <c r="BY5" s="20" t="s">
        <v>25</v>
      </c>
      <c r="BZ5" s="20" t="s">
        <v>26</v>
      </c>
      <c r="CA5" s="20" t="s">
        <v>27</v>
      </c>
      <c r="CB5" s="20" t="s">
        <v>25</v>
      </c>
      <c r="CC5" s="20" t="s">
        <v>26</v>
      </c>
      <c r="CD5" s="20" t="s">
        <v>27</v>
      </c>
      <c r="CE5" s="47"/>
      <c r="CF5" s="20" t="s">
        <v>25</v>
      </c>
      <c r="CG5" s="20" t="s">
        <v>26</v>
      </c>
      <c r="CH5" s="20" t="s">
        <v>27</v>
      </c>
      <c r="CI5" s="20" t="s">
        <v>25</v>
      </c>
      <c r="CJ5" s="20" t="s">
        <v>26</v>
      </c>
      <c r="CK5" s="20" t="s">
        <v>27</v>
      </c>
      <c r="CM5" s="20" t="s">
        <v>25</v>
      </c>
      <c r="CN5" s="20" t="s">
        <v>26</v>
      </c>
      <c r="CO5" s="20" t="s">
        <v>27</v>
      </c>
      <c r="CP5" s="20" t="s">
        <v>25</v>
      </c>
      <c r="CQ5" s="20" t="s">
        <v>26</v>
      </c>
      <c r="CR5" s="20" t="s">
        <v>27</v>
      </c>
      <c r="CS5" s="20" t="s">
        <v>25</v>
      </c>
      <c r="CT5" s="20" t="s">
        <v>26</v>
      </c>
      <c r="CU5" s="20" t="s">
        <v>27</v>
      </c>
      <c r="DD5" s="107"/>
      <c r="DE5" s="107"/>
      <c r="DF5" s="107"/>
      <c r="DG5" s="107" t="s">
        <v>226</v>
      </c>
      <c r="DH5" s="108"/>
      <c r="DI5" s="108"/>
      <c r="DJ5" s="108"/>
      <c r="DK5" s="108"/>
      <c r="DL5" s="108"/>
      <c r="DM5" s="107"/>
      <c r="DN5" s="107"/>
      <c r="DO5" s="13"/>
      <c r="DP5" s="107"/>
      <c r="DQ5" s="107"/>
      <c r="DR5" s="107"/>
      <c r="DS5" s="107" t="s">
        <v>226</v>
      </c>
      <c r="DT5" s="108"/>
      <c r="DU5" s="108"/>
      <c r="DV5" s="108"/>
      <c r="DW5" s="108"/>
      <c r="DX5" s="108"/>
      <c r="DY5" s="107"/>
      <c r="DZ5" s="107"/>
    </row>
    <row r="6" spans="1:130" s="19" customFormat="1" ht="17" customHeight="1">
      <c r="A6" s="1">
        <v>1854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47"/>
      <c r="CF6" s="20"/>
      <c r="CG6" s="20"/>
      <c r="CH6" s="20"/>
      <c r="CI6" s="20"/>
      <c r="CJ6" s="20"/>
      <c r="CK6" s="20"/>
      <c r="CM6" s="20">
        <v>1245222</v>
      </c>
      <c r="CN6" s="20">
        <v>589495</v>
      </c>
      <c r="CO6" s="20">
        <v>655727</v>
      </c>
      <c r="CP6" s="20">
        <v>193898</v>
      </c>
      <c r="CQ6" s="20">
        <v>123437</v>
      </c>
      <c r="CR6" s="20">
        <v>70401</v>
      </c>
      <c r="CS6" s="20"/>
      <c r="CT6" s="20"/>
      <c r="CU6" s="20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</row>
    <row r="7" spans="1:130" s="19" customFormat="1" ht="17" customHeight="1">
      <c r="A7" s="1">
        <v>1855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47"/>
      <c r="CF7" s="20"/>
      <c r="CG7" s="20"/>
      <c r="CH7" s="20"/>
      <c r="CI7" s="20"/>
      <c r="CJ7" s="20"/>
      <c r="CK7" s="20"/>
      <c r="CM7" s="20"/>
      <c r="CN7" s="20"/>
      <c r="CO7" s="20"/>
      <c r="CP7" s="20"/>
      <c r="CQ7" s="20"/>
      <c r="CR7" s="20"/>
      <c r="CS7" s="20"/>
      <c r="CT7" s="20"/>
      <c r="CU7" s="20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</row>
    <row r="8" spans="1:130" s="19" customFormat="1" ht="17" customHeight="1">
      <c r="A8" s="1">
        <v>1856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47"/>
      <c r="CF8" s="20"/>
      <c r="CG8" s="20"/>
      <c r="CH8" s="20"/>
      <c r="CI8" s="20"/>
      <c r="CJ8" s="20"/>
      <c r="CK8" s="20"/>
      <c r="CM8" s="20"/>
      <c r="CN8" s="20"/>
      <c r="CO8" s="20"/>
      <c r="CP8" s="20"/>
      <c r="CQ8" s="20"/>
      <c r="CR8" s="20"/>
      <c r="CS8" s="20"/>
      <c r="CT8" s="20"/>
      <c r="CU8" s="20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</row>
    <row r="9" spans="1:130" s="19" customFormat="1" ht="17" customHeight="1">
      <c r="A9" s="1">
        <v>1857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47"/>
      <c r="CF9" s="20"/>
      <c r="CG9" s="20"/>
      <c r="CH9" s="20"/>
      <c r="CI9" s="20"/>
      <c r="CJ9" s="20"/>
      <c r="CK9" s="20"/>
      <c r="CM9" s="20"/>
      <c r="CN9" s="20"/>
      <c r="CO9" s="20"/>
      <c r="CP9" s="20"/>
      <c r="CQ9" s="20"/>
      <c r="CR9" s="20"/>
      <c r="CS9" s="20"/>
      <c r="CT9" s="20"/>
      <c r="CU9" s="20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</row>
    <row r="10" spans="1:130" s="19" customFormat="1" ht="17" customHeight="1">
      <c r="A10" s="1">
        <v>1858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47"/>
      <c r="CF10" s="20"/>
      <c r="CG10" s="20"/>
      <c r="CH10" s="20"/>
      <c r="CI10" s="20"/>
      <c r="CJ10" s="20"/>
      <c r="CK10" s="20"/>
      <c r="CM10" s="20"/>
      <c r="CN10" s="20"/>
      <c r="CO10" s="20"/>
      <c r="CP10" s="20"/>
      <c r="CQ10" s="20"/>
      <c r="CR10" s="20"/>
      <c r="CS10" s="20"/>
      <c r="CT10" s="20"/>
      <c r="CU10" s="20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</row>
    <row r="11" spans="1:130">
      <c r="A11" s="1">
        <v>1859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W11" s="50">
        <f t="shared" ref="AW11:AW67" si="0">BK11+BY11</f>
        <v>35819</v>
      </c>
      <c r="AX11" s="50">
        <f t="shared" ref="AX11:AX67" si="1">BL11+BZ11</f>
        <v>25998</v>
      </c>
      <c r="AY11" s="50">
        <f t="shared" ref="AY11:AY67" si="2">BM11+CA11</f>
        <v>9821</v>
      </c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K11">
        <v>35819</v>
      </c>
      <c r="BL11">
        <v>25998</v>
      </c>
      <c r="BM11">
        <f>BK11-BL11</f>
        <v>9821</v>
      </c>
    </row>
    <row r="12" spans="1:130">
      <c r="A12" s="1">
        <v>1860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W12" s="50">
        <f t="shared" si="0"/>
        <v>30779</v>
      </c>
      <c r="AX12" s="50">
        <f t="shared" si="1"/>
        <v>21069</v>
      </c>
      <c r="AY12" s="50">
        <f t="shared" si="2"/>
        <v>9710</v>
      </c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K12">
        <v>30779</v>
      </c>
      <c r="BL12">
        <v>21069</v>
      </c>
      <c r="BM12">
        <f>BK12-BL12</f>
        <v>9710</v>
      </c>
    </row>
    <row r="13" spans="1:130">
      <c r="A13" s="1">
        <v>1861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W13" s="50">
        <f t="shared" si="0"/>
        <v>33196</v>
      </c>
      <c r="AX13" s="50">
        <f t="shared" si="1"/>
        <v>22436</v>
      </c>
      <c r="AY13" s="50">
        <f t="shared" si="2"/>
        <v>10760</v>
      </c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K13">
        <v>33196</v>
      </c>
      <c r="BL13">
        <v>22436</v>
      </c>
      <c r="BM13">
        <f>BK13-BL13</f>
        <v>10760</v>
      </c>
    </row>
    <row r="14" spans="1:130">
      <c r="A14" s="1">
        <v>1862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W14" s="50">
        <f t="shared" si="0"/>
        <v>35975</v>
      </c>
      <c r="AX14" s="50">
        <f t="shared" si="1"/>
        <v>23563</v>
      </c>
      <c r="AY14" s="50">
        <f t="shared" si="2"/>
        <v>12412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K14">
        <v>35975</v>
      </c>
      <c r="BL14">
        <v>23563</v>
      </c>
      <c r="BM14">
        <f>BK14-BL14</f>
        <v>12412</v>
      </c>
    </row>
    <row r="15" spans="1:130">
      <c r="A15" s="1">
        <v>1863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W15" s="50">
        <f t="shared" si="0"/>
        <v>35266</v>
      </c>
      <c r="AX15" s="50">
        <f t="shared" si="1"/>
        <v>23468</v>
      </c>
      <c r="AY15" s="50">
        <f t="shared" si="2"/>
        <v>11798</v>
      </c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K15">
        <v>35266</v>
      </c>
      <c r="BL15">
        <v>23468</v>
      </c>
      <c r="BM15">
        <f t="shared" ref="BM15:BM31" si="3">BK15-BL15</f>
        <v>11798</v>
      </c>
    </row>
    <row r="16" spans="1:130">
      <c r="A16" s="1">
        <v>1864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W16" s="50">
        <f t="shared" si="0"/>
        <v>40801</v>
      </c>
      <c r="AX16" s="50">
        <f t="shared" si="1"/>
        <v>27179</v>
      </c>
      <c r="AY16" s="50">
        <f t="shared" si="2"/>
        <v>13622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K16">
        <v>40801</v>
      </c>
      <c r="BL16">
        <v>27179</v>
      </c>
      <c r="BM16">
        <f t="shared" si="3"/>
        <v>13622</v>
      </c>
    </row>
    <row r="17" spans="1:119">
      <c r="A17" s="1">
        <v>1865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W17" s="50">
        <f t="shared" si="0"/>
        <v>42876</v>
      </c>
      <c r="AX17" s="50">
        <f t="shared" si="1"/>
        <v>27814</v>
      </c>
      <c r="AY17" s="50">
        <f t="shared" si="2"/>
        <v>15062</v>
      </c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K17">
        <v>42876</v>
      </c>
      <c r="BL17">
        <v>27814</v>
      </c>
      <c r="BM17">
        <f t="shared" si="3"/>
        <v>15062</v>
      </c>
      <c r="CM17">
        <v>1509914</v>
      </c>
      <c r="CN17">
        <v>722616</v>
      </c>
      <c r="CO17">
        <v>787298</v>
      </c>
      <c r="CP17">
        <v>309309</v>
      </c>
      <c r="CQ17">
        <v>183527</v>
      </c>
      <c r="CR17">
        <v>125782</v>
      </c>
    </row>
    <row r="18" spans="1:119">
      <c r="A18" s="1">
        <v>1866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W18" s="50">
        <f t="shared" si="0"/>
        <v>39926</v>
      </c>
      <c r="AX18" s="50">
        <f t="shared" si="1"/>
        <v>25536</v>
      </c>
      <c r="AY18" s="50">
        <f t="shared" si="2"/>
        <v>14390</v>
      </c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K18">
        <v>39926</v>
      </c>
      <c r="BL18">
        <v>25536</v>
      </c>
      <c r="BM18">
        <f t="shared" si="3"/>
        <v>14390</v>
      </c>
    </row>
    <row r="19" spans="1:119">
      <c r="A19" s="1">
        <v>1867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W19" s="50">
        <f t="shared" si="0"/>
        <v>46484</v>
      </c>
      <c r="AX19" s="50">
        <f t="shared" si="1"/>
        <v>29341</v>
      </c>
      <c r="AY19" s="50">
        <f t="shared" si="2"/>
        <v>17143</v>
      </c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K19">
        <v>46484</v>
      </c>
      <c r="BL19">
        <v>29341</v>
      </c>
      <c r="BM19">
        <f t="shared" si="3"/>
        <v>17143</v>
      </c>
    </row>
    <row r="20" spans="1:119">
      <c r="A20" s="1">
        <v>1868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W20" s="50">
        <f t="shared" si="0"/>
        <v>53053</v>
      </c>
      <c r="AX20" s="50">
        <f t="shared" si="1"/>
        <v>32786</v>
      </c>
      <c r="AY20" s="50">
        <f t="shared" si="2"/>
        <v>20267</v>
      </c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K20">
        <v>53053</v>
      </c>
      <c r="BL20">
        <v>32786</v>
      </c>
      <c r="BM20">
        <f t="shared" si="3"/>
        <v>20267</v>
      </c>
    </row>
    <row r="21" spans="1:119">
      <c r="A21" s="1">
        <v>1869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W21" s="50">
        <f t="shared" si="0"/>
        <v>56590</v>
      </c>
      <c r="AX21" s="50">
        <f t="shared" si="1"/>
        <v>33816</v>
      </c>
      <c r="AY21" s="50">
        <f t="shared" si="2"/>
        <v>22774</v>
      </c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K21">
        <v>56590</v>
      </c>
      <c r="BL21">
        <v>33816</v>
      </c>
      <c r="BM21">
        <f t="shared" si="3"/>
        <v>22774</v>
      </c>
    </row>
    <row r="22" spans="1:119">
      <c r="A22" s="1">
        <v>1870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W22" s="50">
        <f t="shared" si="0"/>
        <v>62443</v>
      </c>
      <c r="AX22" s="50">
        <f t="shared" si="1"/>
        <v>37779</v>
      </c>
      <c r="AY22" s="50">
        <f t="shared" si="2"/>
        <v>24664</v>
      </c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K22">
        <v>62443</v>
      </c>
      <c r="BL22">
        <v>37779</v>
      </c>
      <c r="BM22">
        <f t="shared" si="3"/>
        <v>24664</v>
      </c>
    </row>
    <row r="23" spans="1:119">
      <c r="A23" s="1">
        <v>1871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W23" s="50">
        <f t="shared" si="0"/>
        <v>61224</v>
      </c>
      <c r="AX23" s="50">
        <f t="shared" si="1"/>
        <v>36761</v>
      </c>
      <c r="AY23" s="50">
        <f t="shared" si="2"/>
        <v>24463</v>
      </c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K23">
        <v>61224</v>
      </c>
      <c r="BL23">
        <v>36761</v>
      </c>
      <c r="BM23">
        <f t="shared" si="3"/>
        <v>24463</v>
      </c>
    </row>
    <row r="24" spans="1:119">
      <c r="A24" s="1">
        <v>1872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W24" s="50">
        <f t="shared" si="0"/>
        <v>67954</v>
      </c>
      <c r="AX24" s="50">
        <f t="shared" si="1"/>
        <v>39607</v>
      </c>
      <c r="AY24" s="50">
        <f t="shared" si="2"/>
        <v>28347</v>
      </c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K24">
        <v>67954</v>
      </c>
      <c r="BL24">
        <v>39607</v>
      </c>
      <c r="BM24">
        <f t="shared" si="3"/>
        <v>28347</v>
      </c>
    </row>
    <row r="25" spans="1:119">
      <c r="A25" s="1">
        <v>1873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W25" s="50">
        <f t="shared" si="0"/>
        <v>64715</v>
      </c>
      <c r="AX25" s="50">
        <f t="shared" si="1"/>
        <v>38654</v>
      </c>
      <c r="AY25" s="50">
        <f t="shared" si="2"/>
        <v>26061</v>
      </c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K25">
        <v>64715</v>
      </c>
      <c r="BL25">
        <v>38654</v>
      </c>
      <c r="BM25">
        <f t="shared" si="3"/>
        <v>26061</v>
      </c>
    </row>
    <row r="26" spans="1:119">
      <c r="A26" s="1">
        <v>1874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W26" s="50">
        <f t="shared" si="0"/>
        <v>67727</v>
      </c>
      <c r="AX26" s="50">
        <f t="shared" si="1"/>
        <v>40854</v>
      </c>
      <c r="AY26" s="50">
        <f t="shared" si="2"/>
        <v>26873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K26">
        <v>67727</v>
      </c>
      <c r="BL26">
        <v>40854</v>
      </c>
      <c r="BM26">
        <f t="shared" si="3"/>
        <v>26873</v>
      </c>
    </row>
    <row r="27" spans="1:119">
      <c r="A27" s="1">
        <v>1875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W27" s="50">
        <f t="shared" si="0"/>
        <v>70056</v>
      </c>
      <c r="AX27" s="50">
        <f t="shared" si="1"/>
        <v>40621</v>
      </c>
      <c r="AY27" s="50">
        <f t="shared" si="2"/>
        <v>29435</v>
      </c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K27">
        <v>70056</v>
      </c>
      <c r="BL27">
        <v>40621</v>
      </c>
      <c r="BM27">
        <f t="shared" si="3"/>
        <v>29435</v>
      </c>
      <c r="CM27">
        <v>1598650</v>
      </c>
      <c r="CN27">
        <v>763066</v>
      </c>
      <c r="CO27">
        <v>835584</v>
      </c>
      <c r="CP27">
        <v>477321</v>
      </c>
      <c r="CQ27">
        <v>270908</v>
      </c>
      <c r="CR27">
        <v>206413</v>
      </c>
      <c r="CS27">
        <v>421147</v>
      </c>
      <c r="CT27">
        <v>244985</v>
      </c>
      <c r="CU27">
        <v>176162</v>
      </c>
    </row>
    <row r="28" spans="1:119">
      <c r="A28" s="1">
        <v>1876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W28" s="50">
        <f t="shared" si="0"/>
        <v>66778</v>
      </c>
      <c r="AX28" s="50">
        <f t="shared" si="1"/>
        <v>38362</v>
      </c>
      <c r="AY28" s="50">
        <f t="shared" si="2"/>
        <v>28416</v>
      </c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K28">
        <v>66778</v>
      </c>
      <c r="BL28">
        <v>38362</v>
      </c>
      <c r="BM28">
        <f t="shared" si="3"/>
        <v>28416</v>
      </c>
      <c r="DO28" s="44"/>
    </row>
    <row r="29" spans="1:119">
      <c r="A29" s="1">
        <v>1877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W29" s="50">
        <f t="shared" si="0"/>
        <v>64219</v>
      </c>
      <c r="AX29" s="50">
        <f t="shared" si="1"/>
        <v>36600</v>
      </c>
      <c r="AY29" s="50">
        <f t="shared" si="2"/>
        <v>27619</v>
      </c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K29">
        <v>64219</v>
      </c>
      <c r="BL29">
        <v>36600</v>
      </c>
      <c r="BM29">
        <f t="shared" si="3"/>
        <v>27619</v>
      </c>
      <c r="DO29" s="44"/>
    </row>
    <row r="30" spans="1:119">
      <c r="A30" s="1">
        <v>1878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W30" s="50">
        <f t="shared" si="0"/>
        <v>61810</v>
      </c>
      <c r="AX30" s="50">
        <f t="shared" si="1"/>
        <v>35417</v>
      </c>
      <c r="AY30" s="50">
        <f t="shared" si="2"/>
        <v>26393</v>
      </c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K30">
        <v>61810</v>
      </c>
      <c r="BL30">
        <v>35417</v>
      </c>
      <c r="BM30">
        <f t="shared" si="3"/>
        <v>26393</v>
      </c>
    </row>
    <row r="31" spans="1:119">
      <c r="A31" s="1">
        <v>1879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W31" s="50">
        <f t="shared" si="0"/>
        <v>49831</v>
      </c>
      <c r="AX31" s="50">
        <f t="shared" si="1"/>
        <v>25224</v>
      </c>
      <c r="AY31" s="50">
        <f t="shared" si="2"/>
        <v>24607</v>
      </c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K31">
        <v>49831</v>
      </c>
      <c r="BL31">
        <v>25224</v>
      </c>
      <c r="BM31">
        <f t="shared" si="3"/>
        <v>24607</v>
      </c>
    </row>
    <row r="32" spans="1:119">
      <c r="A32" s="1">
        <v>1880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</row>
    <row r="33" spans="1:99">
      <c r="A33" s="1">
        <v>1881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</row>
    <row r="34" spans="1:99">
      <c r="A34" s="1">
        <v>1882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</row>
    <row r="35" spans="1:99">
      <c r="A35" s="1">
        <v>1883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</row>
    <row r="36" spans="1:99">
      <c r="A36" s="1">
        <v>1884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</row>
    <row r="37" spans="1:99">
      <c r="A37" s="1">
        <v>1885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CM37">
        <v>1796057</v>
      </c>
      <c r="CN37">
        <v>863130</v>
      </c>
      <c r="CO37">
        <v>932927</v>
      </c>
      <c r="CP37">
        <v>731263</v>
      </c>
      <c r="CQ37">
        <v>400515</v>
      </c>
      <c r="CR37">
        <v>330748</v>
      </c>
      <c r="CS37">
        <f>CT37+CU37</f>
        <v>632382</v>
      </c>
      <c r="CT37">
        <v>353514</v>
      </c>
      <c r="CU37">
        <v>278868</v>
      </c>
    </row>
    <row r="38" spans="1:99">
      <c r="A38" s="1">
        <v>1886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</row>
    <row r="39" spans="1:99">
      <c r="A39" s="1">
        <v>1887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</row>
    <row r="40" spans="1:99">
      <c r="A40" s="1">
        <v>1888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</row>
    <row r="41" spans="1:99">
      <c r="A41" s="1">
        <v>1889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</row>
    <row r="42" spans="1:99">
      <c r="A42" s="1">
        <v>1890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</row>
    <row r="43" spans="1:99">
      <c r="A43" s="1">
        <v>1891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</row>
    <row r="44" spans="1:99">
      <c r="A44" s="1">
        <v>1892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</row>
    <row r="45" spans="1:99">
      <c r="A45" s="1">
        <v>1893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</row>
    <row r="46" spans="1:99">
      <c r="A46" s="1">
        <v>1894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</row>
    <row r="47" spans="1:99">
      <c r="A47" s="1">
        <v>1895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CM47">
        <v>1832490</v>
      </c>
      <c r="CN47">
        <v>875111</v>
      </c>
      <c r="CO47">
        <v>957379</v>
      </c>
      <c r="CP47">
        <v>855495</v>
      </c>
      <c r="CQ47">
        <v>457658</v>
      </c>
      <c r="CR47">
        <v>397837</v>
      </c>
    </row>
    <row r="48" spans="1:99">
      <c r="A48" s="1">
        <v>1896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</row>
    <row r="49" spans="1:96">
      <c r="A49" s="1">
        <v>1897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</row>
    <row r="50" spans="1:96">
      <c r="A50" s="1">
        <v>1898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</row>
    <row r="51" spans="1:96">
      <c r="A51" s="1">
        <v>1899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</row>
    <row r="52" spans="1:96">
      <c r="A52" s="1">
        <v>1900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W52" s="50"/>
      <c r="AX52" s="50"/>
      <c r="AY52" s="50"/>
      <c r="AZ52" s="50"/>
      <c r="BA52" s="50"/>
      <c r="BB52" s="50"/>
      <c r="BC52" s="50"/>
      <c r="BD52" s="50">
        <f t="shared" ref="BD52:BD67" si="4">BR52+CF52</f>
        <v>7141</v>
      </c>
      <c r="BE52" s="50">
        <f t="shared" ref="BE52:BE67" si="5">BS52+CG52</f>
        <v>6516</v>
      </c>
      <c r="BF52" s="50">
        <f t="shared" ref="BF52:BF67" si="6">BT52+CH52</f>
        <v>625</v>
      </c>
      <c r="BG52" s="50">
        <f t="shared" ref="BG52:BG67" si="7">BU52+CI52</f>
        <v>8811</v>
      </c>
      <c r="BH52" s="50">
        <f t="shared" ref="BH52:BH67" si="8">BV52+CJ52</f>
        <v>7984</v>
      </c>
      <c r="BI52" s="50">
        <f t="shared" ref="BI52:BI67" si="9">BW52+CK52</f>
        <v>827</v>
      </c>
      <c r="BR52">
        <f>BS52+BT52</f>
        <v>7141</v>
      </c>
      <c r="BS52">
        <v>6516</v>
      </c>
      <c r="BT52">
        <v>625</v>
      </c>
      <c r="BU52">
        <f>BV52+BW52</f>
        <v>8811</v>
      </c>
      <c r="BV52">
        <v>7984</v>
      </c>
      <c r="BW52">
        <v>827</v>
      </c>
    </row>
    <row r="53" spans="1:96">
      <c r="A53" s="1">
        <v>1901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W53" s="50"/>
      <c r="AX53" s="50"/>
      <c r="AY53" s="50"/>
      <c r="AZ53" s="50"/>
      <c r="BA53" s="50"/>
      <c r="BB53" s="50"/>
      <c r="BC53" s="50"/>
      <c r="BD53" s="50">
        <f t="shared" si="4"/>
        <v>7791</v>
      </c>
      <c r="BE53" s="50">
        <f t="shared" si="5"/>
        <v>6793</v>
      </c>
      <c r="BF53" s="50">
        <f t="shared" si="6"/>
        <v>998</v>
      </c>
      <c r="BG53" s="50">
        <f t="shared" si="7"/>
        <v>9521</v>
      </c>
      <c r="BH53" s="50">
        <f t="shared" si="8"/>
        <v>8293</v>
      </c>
      <c r="BI53" s="50">
        <f t="shared" si="9"/>
        <v>1228</v>
      </c>
      <c r="BR53">
        <f t="shared" ref="BR53:BR72" si="10">BS53+BT53</f>
        <v>7791</v>
      </c>
      <c r="BS53">
        <v>6793</v>
      </c>
      <c r="BT53">
        <v>998</v>
      </c>
      <c r="BU53">
        <f t="shared" ref="BU53:BU79" si="11">BV53+BW53</f>
        <v>9521</v>
      </c>
      <c r="BV53">
        <v>8293</v>
      </c>
      <c r="BW53">
        <v>1228</v>
      </c>
    </row>
    <row r="54" spans="1:96">
      <c r="A54" s="1">
        <v>1902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  <c r="S54" s="7"/>
      <c r="T54" s="7"/>
      <c r="U54" s="7"/>
      <c r="V54" s="7"/>
      <c r="W54" s="7"/>
      <c r="X54" s="7"/>
      <c r="Y54" s="7"/>
      <c r="Z54" s="7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W54" s="50"/>
      <c r="AX54" s="50"/>
      <c r="AY54" s="50"/>
      <c r="AZ54" s="50"/>
      <c r="BA54" s="50"/>
      <c r="BB54" s="50"/>
      <c r="BC54" s="50"/>
      <c r="BD54" s="50">
        <f t="shared" si="4"/>
        <v>8761</v>
      </c>
      <c r="BE54" s="50">
        <f t="shared" si="5"/>
        <v>7349</v>
      </c>
      <c r="BF54" s="50">
        <f t="shared" si="6"/>
        <v>1412</v>
      </c>
      <c r="BG54" s="50">
        <f t="shared" si="7"/>
        <v>10577</v>
      </c>
      <c r="BH54" s="50">
        <f t="shared" si="8"/>
        <v>8828</v>
      </c>
      <c r="BI54" s="50">
        <f t="shared" si="9"/>
        <v>1749</v>
      </c>
      <c r="BR54">
        <f t="shared" si="10"/>
        <v>8761</v>
      </c>
      <c r="BS54">
        <v>7349</v>
      </c>
      <c r="BT54">
        <v>1412</v>
      </c>
      <c r="BU54">
        <f t="shared" si="11"/>
        <v>10577</v>
      </c>
      <c r="BV54">
        <v>8828</v>
      </c>
      <c r="BW54">
        <v>1749</v>
      </c>
    </row>
    <row r="55" spans="1:96">
      <c r="A55" s="1">
        <v>1903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  <c r="S55" s="7"/>
      <c r="T55" s="7"/>
      <c r="U55" s="7"/>
      <c r="V55" s="7"/>
      <c r="W55" s="7"/>
      <c r="X55" s="7"/>
      <c r="Y55" s="7"/>
      <c r="Z55" s="7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W55" s="50"/>
      <c r="AX55" s="50"/>
      <c r="AY55" s="50"/>
      <c r="AZ55" s="50"/>
      <c r="BA55" s="50"/>
      <c r="BB55" s="50"/>
      <c r="BC55" s="50"/>
      <c r="BD55" s="50">
        <f t="shared" si="4"/>
        <v>9443</v>
      </c>
      <c r="BE55" s="50">
        <f t="shared" si="5"/>
        <v>7599</v>
      </c>
      <c r="BF55" s="50">
        <f t="shared" si="6"/>
        <v>1844</v>
      </c>
      <c r="BG55" s="50">
        <f t="shared" si="7"/>
        <v>11577</v>
      </c>
      <c r="BH55" s="50">
        <f t="shared" si="8"/>
        <v>9286</v>
      </c>
      <c r="BI55" s="50">
        <f t="shared" si="9"/>
        <v>2291</v>
      </c>
      <c r="BR55">
        <f t="shared" si="10"/>
        <v>9443</v>
      </c>
      <c r="BS55">
        <v>7599</v>
      </c>
      <c r="BT55">
        <v>1844</v>
      </c>
      <c r="BU55">
        <f t="shared" si="11"/>
        <v>11577</v>
      </c>
      <c r="BV55">
        <v>9286</v>
      </c>
      <c r="BW55">
        <v>2291</v>
      </c>
    </row>
    <row r="56" spans="1:96">
      <c r="A56" s="1">
        <v>1904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/>
      <c r="S56" s="7"/>
      <c r="T56" s="7"/>
      <c r="U56" s="7"/>
      <c r="V56" s="7"/>
      <c r="W56" s="7"/>
      <c r="X56" s="7"/>
      <c r="Y56" s="7"/>
      <c r="Z56" s="7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W56" s="50"/>
      <c r="AX56" s="50"/>
      <c r="AY56" s="50"/>
      <c r="AZ56" s="50"/>
      <c r="BA56" s="50"/>
      <c r="BB56" s="50"/>
      <c r="BC56" s="50"/>
      <c r="BD56" s="50">
        <f t="shared" si="4"/>
        <v>10071</v>
      </c>
      <c r="BE56" s="50">
        <f t="shared" si="5"/>
        <v>7812</v>
      </c>
      <c r="BF56" s="50">
        <f t="shared" si="6"/>
        <v>2259</v>
      </c>
      <c r="BG56" s="50">
        <f t="shared" si="7"/>
        <v>12332</v>
      </c>
      <c r="BH56" s="50">
        <f t="shared" si="8"/>
        <v>9443</v>
      </c>
      <c r="BI56" s="50">
        <f t="shared" si="9"/>
        <v>2889</v>
      </c>
      <c r="BR56">
        <f t="shared" si="10"/>
        <v>10071</v>
      </c>
      <c r="BS56">
        <v>7812</v>
      </c>
      <c r="BT56">
        <v>2259</v>
      </c>
      <c r="BU56">
        <f t="shared" si="11"/>
        <v>12332</v>
      </c>
      <c r="BV56">
        <v>9443</v>
      </c>
      <c r="BW56">
        <v>2889</v>
      </c>
    </row>
    <row r="57" spans="1:96">
      <c r="A57" s="1">
        <v>1905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  <c r="S57" s="7"/>
      <c r="T57" s="7"/>
      <c r="U57" s="7"/>
      <c r="V57" s="7"/>
      <c r="W57" s="7"/>
      <c r="X57" s="7"/>
      <c r="Y57" s="7"/>
      <c r="Z57" s="7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W57" s="50"/>
      <c r="AX57" s="50"/>
      <c r="AY57" s="50"/>
      <c r="AZ57" s="50"/>
      <c r="BA57" s="50"/>
      <c r="BB57" s="50"/>
      <c r="BC57" s="50"/>
      <c r="BD57" s="50">
        <f t="shared" si="4"/>
        <v>11390</v>
      </c>
      <c r="BE57" s="50">
        <f t="shared" si="5"/>
        <v>8496</v>
      </c>
      <c r="BF57" s="50">
        <f t="shared" si="6"/>
        <v>2894</v>
      </c>
      <c r="BG57" s="50">
        <f t="shared" si="7"/>
        <v>13907</v>
      </c>
      <c r="BH57" s="50">
        <f t="shared" si="8"/>
        <v>10179</v>
      </c>
      <c r="BI57" s="50">
        <f t="shared" si="9"/>
        <v>3728</v>
      </c>
      <c r="BR57">
        <f t="shared" si="10"/>
        <v>11390</v>
      </c>
      <c r="BS57">
        <v>8496</v>
      </c>
      <c r="BT57">
        <v>2894</v>
      </c>
      <c r="BU57">
        <f t="shared" si="11"/>
        <v>13907</v>
      </c>
      <c r="BV57">
        <v>10179</v>
      </c>
      <c r="BW57">
        <v>3728</v>
      </c>
    </row>
    <row r="58" spans="1:96">
      <c r="A58" s="1">
        <v>1906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  <c r="S58" s="7"/>
      <c r="T58" s="7"/>
      <c r="U58" s="7"/>
      <c r="V58" s="7"/>
      <c r="W58" s="7"/>
      <c r="X58" s="7"/>
      <c r="Y58" s="7"/>
      <c r="Z58" s="7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W58" s="50"/>
      <c r="AX58" s="50"/>
      <c r="AY58" s="50"/>
      <c r="AZ58" s="50"/>
      <c r="BA58" s="50"/>
      <c r="BB58" s="50"/>
      <c r="BC58" s="50"/>
      <c r="BD58" s="50">
        <f t="shared" si="4"/>
        <v>12169</v>
      </c>
      <c r="BE58" s="50">
        <f t="shared" si="5"/>
        <v>8542</v>
      </c>
      <c r="BF58" s="50">
        <f t="shared" si="6"/>
        <v>3627</v>
      </c>
      <c r="BG58" s="50">
        <f t="shared" si="7"/>
        <v>15049</v>
      </c>
      <c r="BH58" s="50">
        <f t="shared" si="8"/>
        <v>10338</v>
      </c>
      <c r="BI58" s="50">
        <f t="shared" si="9"/>
        <v>4711</v>
      </c>
      <c r="BR58">
        <f t="shared" si="10"/>
        <v>12169</v>
      </c>
      <c r="BS58">
        <v>8542</v>
      </c>
      <c r="BT58">
        <v>3627</v>
      </c>
      <c r="BU58">
        <f t="shared" si="11"/>
        <v>15049</v>
      </c>
      <c r="BV58">
        <v>10338</v>
      </c>
      <c r="BW58">
        <v>4711</v>
      </c>
    </row>
    <row r="59" spans="1:96">
      <c r="A59" s="1">
        <v>1907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/>
      <c r="S59" s="7"/>
      <c r="T59" s="7"/>
      <c r="U59" s="7"/>
      <c r="V59" s="7"/>
      <c r="W59" s="7"/>
      <c r="X59" s="7"/>
      <c r="Y59" s="7"/>
      <c r="Z59" s="7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W59" s="50"/>
      <c r="AX59" s="50"/>
      <c r="AY59" s="50"/>
      <c r="AZ59" s="50"/>
      <c r="BA59" s="50"/>
      <c r="BB59" s="50"/>
      <c r="BC59" s="50"/>
      <c r="BD59" s="50">
        <f t="shared" ref="BD59:BD62" si="12">BR59+CF59</f>
        <v>11850</v>
      </c>
      <c r="BE59" s="50">
        <f t="shared" ref="BE59:BE62" si="13">BS59+CG59</f>
        <v>8006</v>
      </c>
      <c r="BF59" s="50">
        <f t="shared" ref="BF59:BF62" si="14">BT59+CH59</f>
        <v>3844</v>
      </c>
      <c r="BG59" s="50">
        <f t="shared" ref="BG59:BG62" si="15">BU59+CI59</f>
        <v>14483</v>
      </c>
      <c r="BH59" s="50">
        <f t="shared" ref="BH59:BH62" si="16">BV59+CJ59</f>
        <v>9628</v>
      </c>
      <c r="BI59" s="50">
        <f t="shared" ref="BI59:BI62" si="17">BW59+CK59</f>
        <v>4855</v>
      </c>
      <c r="BR59">
        <f t="shared" si="10"/>
        <v>11850</v>
      </c>
      <c r="BS59">
        <v>8006</v>
      </c>
      <c r="BT59">
        <v>3844</v>
      </c>
      <c r="BU59">
        <f t="shared" si="11"/>
        <v>14483</v>
      </c>
      <c r="BV59">
        <v>9628</v>
      </c>
      <c r="BW59">
        <v>4855</v>
      </c>
      <c r="CM59">
        <v>1951061</v>
      </c>
      <c r="CN59">
        <v>941673</v>
      </c>
      <c r="CO59">
        <v>1009388</v>
      </c>
      <c r="CP59">
        <v>1298218</v>
      </c>
      <c r="CQ59">
        <v>682548</v>
      </c>
      <c r="CR59">
        <v>615670</v>
      </c>
    </row>
    <row r="60" spans="1:96">
      <c r="A60" s="1">
        <v>1908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/>
      <c r="S60" s="7"/>
      <c r="T60" s="7"/>
      <c r="U60" s="7"/>
      <c r="V60" s="7"/>
      <c r="W60" s="7"/>
      <c r="X60" s="7"/>
      <c r="Y60" s="7"/>
      <c r="Z60" s="7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W60" s="50"/>
      <c r="AX60" s="50"/>
      <c r="AY60" s="50"/>
      <c r="AZ60" s="50"/>
      <c r="BA60" s="50"/>
      <c r="BB60" s="50"/>
      <c r="BC60" s="50"/>
      <c r="BD60" s="50">
        <f t="shared" si="12"/>
        <v>13482</v>
      </c>
      <c r="BE60" s="50">
        <f t="shared" si="13"/>
        <v>9032</v>
      </c>
      <c r="BF60" s="50">
        <f t="shared" si="14"/>
        <v>4450</v>
      </c>
      <c r="BG60" s="50">
        <f t="shared" si="15"/>
        <v>16560</v>
      </c>
      <c r="BH60" s="50">
        <f t="shared" si="16"/>
        <v>10933</v>
      </c>
      <c r="BI60" s="50">
        <f t="shared" si="17"/>
        <v>5627</v>
      </c>
      <c r="BR60">
        <f t="shared" si="10"/>
        <v>13482</v>
      </c>
      <c r="BS60">
        <v>9032</v>
      </c>
      <c r="BT60">
        <v>4450</v>
      </c>
      <c r="BU60">
        <f t="shared" si="11"/>
        <v>16560</v>
      </c>
      <c r="BV60">
        <v>10933</v>
      </c>
      <c r="BW60">
        <v>5627</v>
      </c>
    </row>
    <row r="61" spans="1:96">
      <c r="A61" s="1">
        <v>1909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7"/>
      <c r="T61" s="7"/>
      <c r="U61" s="7"/>
      <c r="V61" s="7"/>
      <c r="W61" s="7"/>
      <c r="X61" s="7"/>
      <c r="Y61" s="7"/>
      <c r="Z61" s="7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W61" s="50"/>
      <c r="AX61" s="50"/>
      <c r="AY61" s="50"/>
      <c r="AZ61" s="50"/>
      <c r="BA61" s="50"/>
      <c r="BB61" s="50"/>
      <c r="BC61" s="50"/>
      <c r="BD61" s="50">
        <f t="shared" si="12"/>
        <v>14329</v>
      </c>
      <c r="BE61" s="50">
        <f t="shared" si="13"/>
        <v>9204</v>
      </c>
      <c r="BF61" s="50">
        <f t="shared" si="14"/>
        <v>5125</v>
      </c>
      <c r="BG61" s="50">
        <f t="shared" si="15"/>
        <v>17221</v>
      </c>
      <c r="BH61" s="50">
        <f t="shared" si="16"/>
        <v>10923</v>
      </c>
      <c r="BI61" s="50">
        <f t="shared" si="17"/>
        <v>6298</v>
      </c>
      <c r="BR61">
        <f t="shared" si="10"/>
        <v>14329</v>
      </c>
      <c r="BS61">
        <v>9204</v>
      </c>
      <c r="BT61">
        <v>5125</v>
      </c>
      <c r="BU61">
        <f t="shared" si="11"/>
        <v>17221</v>
      </c>
      <c r="BV61">
        <v>10923</v>
      </c>
      <c r="BW61">
        <v>6298</v>
      </c>
    </row>
    <row r="62" spans="1:96">
      <c r="A62" s="1">
        <v>1910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7"/>
      <c r="S62" s="7"/>
      <c r="T62" s="7"/>
      <c r="U62" s="7"/>
      <c r="V62" s="7"/>
      <c r="W62" s="7"/>
      <c r="X62" s="7"/>
      <c r="Y62" s="7"/>
      <c r="Z62" s="7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W62" s="50"/>
      <c r="AX62" s="50"/>
      <c r="AY62" s="50"/>
      <c r="AZ62" s="50"/>
      <c r="BA62" s="50"/>
      <c r="BB62" s="50"/>
      <c r="BC62" s="50"/>
      <c r="BD62" s="50">
        <f t="shared" si="12"/>
        <v>15441</v>
      </c>
      <c r="BE62" s="50">
        <f t="shared" si="13"/>
        <v>9398</v>
      </c>
      <c r="BF62" s="50">
        <f t="shared" si="14"/>
        <v>6043</v>
      </c>
      <c r="BG62" s="50">
        <f t="shared" si="15"/>
        <v>18734</v>
      </c>
      <c r="BH62" s="50">
        <f t="shared" si="16"/>
        <v>11116</v>
      </c>
      <c r="BI62" s="50">
        <f t="shared" si="17"/>
        <v>7618</v>
      </c>
      <c r="BK62" s="44"/>
      <c r="BL62" s="44"/>
      <c r="BM62" s="44"/>
      <c r="BR62">
        <f t="shared" si="10"/>
        <v>15441</v>
      </c>
      <c r="BS62" s="44">
        <v>9398</v>
      </c>
      <c r="BT62" s="44">
        <v>6043</v>
      </c>
      <c r="BU62">
        <f t="shared" si="11"/>
        <v>18734</v>
      </c>
      <c r="BV62">
        <v>11116</v>
      </c>
      <c r="BW62">
        <v>7618</v>
      </c>
    </row>
    <row r="63" spans="1:96">
      <c r="A63" s="1">
        <v>1911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  <c r="S63" s="7"/>
      <c r="T63" s="7"/>
      <c r="U63" s="7"/>
      <c r="V63" s="7"/>
      <c r="W63" s="7"/>
      <c r="X63" s="7"/>
      <c r="Y63" s="7"/>
      <c r="Z63" s="7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W63" s="50">
        <f t="shared" si="0"/>
        <v>192256</v>
      </c>
      <c r="AX63" s="50">
        <f t="shared" si="1"/>
        <v>96907</v>
      </c>
      <c r="AY63" s="50">
        <f t="shared" si="2"/>
        <v>95349</v>
      </c>
      <c r="AZ63" s="50">
        <f t="shared" ref="AZ63:AZ67" si="18">BN63+CB63</f>
        <v>327739</v>
      </c>
      <c r="BA63" s="50">
        <f t="shared" ref="BA63:BA67" si="19">BO63+CC63</f>
        <v>169095</v>
      </c>
      <c r="BB63" s="50">
        <f t="shared" ref="BB63:BB67" si="20">BP63+CD63</f>
        <v>158644</v>
      </c>
      <c r="BC63" s="50"/>
      <c r="BD63" s="50">
        <f t="shared" si="4"/>
        <v>28901</v>
      </c>
      <c r="BE63" s="50">
        <f t="shared" si="5"/>
        <v>15885</v>
      </c>
      <c r="BF63" s="50">
        <f t="shared" si="6"/>
        <v>13016</v>
      </c>
      <c r="BG63" s="50">
        <f t="shared" si="7"/>
        <v>37362</v>
      </c>
      <c r="BH63" s="50">
        <f t="shared" si="8"/>
        <v>19823</v>
      </c>
      <c r="BI63" s="50">
        <f t="shared" si="9"/>
        <v>17539</v>
      </c>
      <c r="BK63">
        <v>161993</v>
      </c>
      <c r="BL63">
        <v>76288</v>
      </c>
      <c r="BM63">
        <f>BK63-BL63</f>
        <v>85705</v>
      </c>
      <c r="BN63">
        <v>275601</v>
      </c>
      <c r="BO63">
        <v>132107</v>
      </c>
      <c r="BP63">
        <v>143494</v>
      </c>
      <c r="BR63">
        <f t="shared" si="10"/>
        <v>17093</v>
      </c>
      <c r="BS63">
        <v>10203</v>
      </c>
      <c r="BT63">
        <v>6890</v>
      </c>
      <c r="BU63">
        <f t="shared" si="11"/>
        <v>21783</v>
      </c>
      <c r="BV63">
        <v>12550</v>
      </c>
      <c r="BW63">
        <v>9233</v>
      </c>
      <c r="BY63">
        <v>30263</v>
      </c>
      <c r="BZ63">
        <v>20619</v>
      </c>
      <c r="CA63">
        <v>9644</v>
      </c>
      <c r="CB63">
        <v>52138</v>
      </c>
      <c r="CC63">
        <v>36988</v>
      </c>
      <c r="CD63">
        <v>15150</v>
      </c>
      <c r="CF63">
        <v>11808</v>
      </c>
      <c r="CG63">
        <v>5682</v>
      </c>
      <c r="CH63">
        <v>6126</v>
      </c>
      <c r="CI63">
        <v>15579</v>
      </c>
      <c r="CJ63">
        <v>7273</v>
      </c>
      <c r="CK63">
        <v>8306</v>
      </c>
    </row>
    <row r="64" spans="1:96">
      <c r="A64" s="1">
        <v>1912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  <c r="S64" s="7"/>
      <c r="T64" s="7"/>
      <c r="U64" s="7"/>
      <c r="V64" s="7"/>
      <c r="W64" s="7"/>
      <c r="X64" s="7"/>
      <c r="Y64" s="7"/>
      <c r="Z64" s="7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W64" s="50">
        <f t="shared" si="0"/>
        <v>199207</v>
      </c>
      <c r="AX64" s="50">
        <f t="shared" si="1"/>
        <v>99688</v>
      </c>
      <c r="AY64" s="50">
        <f t="shared" si="2"/>
        <v>99519</v>
      </c>
      <c r="AZ64" s="50">
        <f t="shared" si="18"/>
        <v>341085</v>
      </c>
      <c r="BA64" s="50">
        <f t="shared" si="19"/>
        <v>173912</v>
      </c>
      <c r="BB64" s="50">
        <f t="shared" si="20"/>
        <v>167172</v>
      </c>
      <c r="BC64" s="50"/>
      <c r="BD64" s="50">
        <f t="shared" si="4"/>
        <v>31031</v>
      </c>
      <c r="BE64" s="50">
        <f t="shared" si="5"/>
        <v>17234</v>
      </c>
      <c r="BF64" s="50">
        <f t="shared" si="6"/>
        <v>13797</v>
      </c>
      <c r="BG64" s="50">
        <f t="shared" si="7"/>
        <v>39663</v>
      </c>
      <c r="BH64" s="50">
        <f t="shared" si="8"/>
        <v>21269</v>
      </c>
      <c r="BI64" s="50">
        <f t="shared" si="9"/>
        <v>18394</v>
      </c>
      <c r="BK64">
        <v>169739</v>
      </c>
      <c r="BL64">
        <v>79767</v>
      </c>
      <c r="BM64">
        <f>BK64-BL64</f>
        <v>89972</v>
      </c>
      <c r="BN64">
        <v>291491</v>
      </c>
      <c r="BO64">
        <v>139741</v>
      </c>
      <c r="BP64">
        <v>151749</v>
      </c>
      <c r="BR64">
        <f t="shared" si="10"/>
        <v>18208</v>
      </c>
      <c r="BS64">
        <v>10820</v>
      </c>
      <c r="BT64">
        <v>7388</v>
      </c>
      <c r="BU64">
        <f t="shared" si="11"/>
        <v>23321</v>
      </c>
      <c r="BV64">
        <v>13421</v>
      </c>
      <c r="BW64">
        <v>9900</v>
      </c>
      <c r="BY64">
        <v>29468</v>
      </c>
      <c r="BZ64">
        <v>19921</v>
      </c>
      <c r="CA64">
        <v>9547</v>
      </c>
      <c r="CB64">
        <v>49594</v>
      </c>
      <c r="CC64">
        <v>34171</v>
      </c>
      <c r="CD64">
        <v>15423</v>
      </c>
      <c r="CF64">
        <v>12823</v>
      </c>
      <c r="CG64">
        <v>6414</v>
      </c>
      <c r="CH64">
        <v>6409</v>
      </c>
      <c r="CI64">
        <v>16342</v>
      </c>
      <c r="CJ64">
        <v>7848</v>
      </c>
      <c r="CK64">
        <v>8494</v>
      </c>
    </row>
    <row r="65" spans="1:106">
      <c r="A65" s="1">
        <v>1913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7"/>
      <c r="S65" s="7"/>
      <c r="T65" s="7"/>
      <c r="U65" s="7"/>
      <c r="V65" s="7"/>
      <c r="W65" s="7"/>
      <c r="X65" s="7"/>
      <c r="Y65" s="7"/>
      <c r="Z65" s="7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W65" s="50">
        <f t="shared" si="0"/>
        <v>222731</v>
      </c>
      <c r="AX65" s="50">
        <f t="shared" si="1"/>
        <v>112124</v>
      </c>
      <c r="AY65" s="50">
        <f t="shared" si="2"/>
        <v>110643</v>
      </c>
      <c r="AZ65" s="50">
        <f t="shared" si="18"/>
        <v>374691</v>
      </c>
      <c r="BA65" s="50">
        <f t="shared" si="19"/>
        <v>192161</v>
      </c>
      <c r="BB65" s="50">
        <f t="shared" si="20"/>
        <v>182530</v>
      </c>
      <c r="BC65" s="50"/>
      <c r="BD65" s="50">
        <f t="shared" si="4"/>
        <v>32630</v>
      </c>
      <c r="BE65" s="50">
        <f t="shared" si="5"/>
        <v>18237</v>
      </c>
      <c r="BF65" s="50">
        <f t="shared" si="6"/>
        <v>14393</v>
      </c>
      <c r="BG65" s="50">
        <f t="shared" si="7"/>
        <v>42048</v>
      </c>
      <c r="BH65" s="50">
        <f t="shared" si="8"/>
        <v>22116</v>
      </c>
      <c r="BI65" s="50">
        <f t="shared" si="9"/>
        <v>19932</v>
      </c>
      <c r="BK65">
        <v>188012</v>
      </c>
      <c r="BL65">
        <v>89111</v>
      </c>
      <c r="BM65">
        <v>98901</v>
      </c>
      <c r="BN65">
        <v>317415</v>
      </c>
      <c r="BO65">
        <v>152770</v>
      </c>
      <c r="BP65">
        <v>164645</v>
      </c>
      <c r="BR65">
        <f t="shared" si="10"/>
        <v>19572</v>
      </c>
      <c r="BS65">
        <v>11479</v>
      </c>
      <c r="BT65">
        <v>8093</v>
      </c>
      <c r="BU65">
        <f t="shared" si="11"/>
        <v>25286</v>
      </c>
      <c r="BV65">
        <v>14172</v>
      </c>
      <c r="BW65">
        <v>11114</v>
      </c>
      <c r="BY65">
        <v>34719</v>
      </c>
      <c r="BZ65">
        <v>23013</v>
      </c>
      <c r="CA65">
        <v>11742</v>
      </c>
      <c r="CB65">
        <v>57276</v>
      </c>
      <c r="CC65">
        <v>39391</v>
      </c>
      <c r="CD65">
        <v>17885</v>
      </c>
      <c r="CF65">
        <v>13058</v>
      </c>
      <c r="CG65">
        <v>6758</v>
      </c>
      <c r="CH65">
        <v>6300</v>
      </c>
      <c r="CI65">
        <v>16762</v>
      </c>
      <c r="CJ65">
        <v>7944</v>
      </c>
      <c r="CK65">
        <v>8818</v>
      </c>
    </row>
    <row r="66" spans="1:106">
      <c r="A66" s="1">
        <v>1914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7"/>
      <c r="S66" s="7"/>
      <c r="T66" s="7"/>
      <c r="U66" s="7"/>
      <c r="V66" s="7"/>
      <c r="W66" s="7"/>
      <c r="X66" s="7"/>
      <c r="Y66" s="7"/>
      <c r="Z66" s="7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W66" s="50">
        <f t="shared" si="0"/>
        <v>223705</v>
      </c>
      <c r="AX66" s="50">
        <f t="shared" si="1"/>
        <v>112448</v>
      </c>
      <c r="AY66" s="50">
        <f t="shared" si="2"/>
        <v>111257</v>
      </c>
      <c r="AZ66" s="50">
        <f t="shared" si="18"/>
        <v>379008</v>
      </c>
      <c r="BA66" s="50">
        <f t="shared" si="19"/>
        <v>194240</v>
      </c>
      <c r="BB66" s="50">
        <f t="shared" si="20"/>
        <v>184804</v>
      </c>
      <c r="BC66" s="50"/>
      <c r="BD66" s="50">
        <f t="shared" si="4"/>
        <v>33198</v>
      </c>
      <c r="BE66" s="50">
        <f t="shared" si="5"/>
        <v>18839</v>
      </c>
      <c r="BF66" s="50">
        <f t="shared" si="6"/>
        <v>14359</v>
      </c>
      <c r="BG66" s="50">
        <f t="shared" si="7"/>
        <v>41910</v>
      </c>
      <c r="BH66" s="50">
        <f t="shared" si="8"/>
        <v>22906</v>
      </c>
      <c r="BI66" s="50">
        <f t="shared" si="9"/>
        <v>19004</v>
      </c>
      <c r="BK66">
        <v>190469</v>
      </c>
      <c r="BL66">
        <v>89894</v>
      </c>
      <c r="BM66">
        <v>100575</v>
      </c>
      <c r="BN66">
        <v>319831</v>
      </c>
      <c r="BO66">
        <v>152667</v>
      </c>
      <c r="BP66">
        <v>167164</v>
      </c>
      <c r="BR66">
        <f t="shared" si="10"/>
        <v>20110</v>
      </c>
      <c r="BS66">
        <v>12158</v>
      </c>
      <c r="BT66">
        <v>7952</v>
      </c>
      <c r="BU66">
        <f t="shared" si="11"/>
        <v>25501</v>
      </c>
      <c r="BV66">
        <v>14952</v>
      </c>
      <c r="BW66">
        <v>10549</v>
      </c>
      <c r="BY66">
        <v>33236</v>
      </c>
      <c r="BZ66">
        <v>22554</v>
      </c>
      <c r="CA66">
        <v>10682</v>
      </c>
      <c r="CB66">
        <v>59177</v>
      </c>
      <c r="CC66">
        <v>41573</v>
      </c>
      <c r="CD66">
        <v>17640</v>
      </c>
      <c r="CF66">
        <v>13088</v>
      </c>
      <c r="CG66">
        <v>6681</v>
      </c>
      <c r="CH66">
        <v>6407</v>
      </c>
      <c r="CI66">
        <v>16409</v>
      </c>
      <c r="CJ66">
        <v>7954</v>
      </c>
      <c r="CK66">
        <v>8455</v>
      </c>
    </row>
    <row r="67" spans="1:106">
      <c r="A67" s="1">
        <v>1915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"/>
      <c r="S67" s="7"/>
      <c r="T67" s="7"/>
      <c r="U67" s="7"/>
      <c r="V67" s="7"/>
      <c r="W67" s="7"/>
      <c r="X67" s="7"/>
      <c r="Y67" s="7"/>
      <c r="Z67" s="7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W67" s="50">
        <f t="shared" si="0"/>
        <v>217063</v>
      </c>
      <c r="AX67" s="50">
        <f t="shared" si="1"/>
        <v>108203</v>
      </c>
      <c r="AY67" s="50">
        <f t="shared" si="2"/>
        <v>108854</v>
      </c>
      <c r="AZ67" s="50">
        <f t="shared" si="18"/>
        <v>362118</v>
      </c>
      <c r="BA67" s="50">
        <f t="shared" si="19"/>
        <v>184693</v>
      </c>
      <c r="BB67" s="50">
        <f t="shared" si="20"/>
        <v>177435</v>
      </c>
      <c r="BC67" s="50"/>
      <c r="BD67" s="50">
        <f t="shared" si="4"/>
        <v>34007</v>
      </c>
      <c r="BE67" s="50">
        <f t="shared" si="5"/>
        <v>19525</v>
      </c>
      <c r="BF67" s="50">
        <f t="shared" si="6"/>
        <v>14462</v>
      </c>
      <c r="BG67" s="50">
        <f t="shared" si="7"/>
        <v>41823</v>
      </c>
      <c r="BH67" s="50">
        <f t="shared" si="8"/>
        <v>23283</v>
      </c>
      <c r="BI67" s="50">
        <f t="shared" si="9"/>
        <v>18540</v>
      </c>
      <c r="BK67">
        <v>185920</v>
      </c>
      <c r="BL67">
        <v>87584</v>
      </c>
      <c r="BM67">
        <v>98336</v>
      </c>
      <c r="BN67">
        <v>308113</v>
      </c>
      <c r="BO67">
        <v>148115</v>
      </c>
      <c r="BP67">
        <v>159998</v>
      </c>
      <c r="BR67">
        <f t="shared" si="10"/>
        <v>21940</v>
      </c>
      <c r="BS67">
        <v>13171</v>
      </c>
      <c r="BT67">
        <v>8769</v>
      </c>
      <c r="BU67">
        <f t="shared" si="11"/>
        <v>27035</v>
      </c>
      <c r="BV67">
        <v>15978</v>
      </c>
      <c r="BW67">
        <v>11057</v>
      </c>
      <c r="BY67">
        <v>31143</v>
      </c>
      <c r="BZ67">
        <v>20619</v>
      </c>
      <c r="CA67">
        <v>10518</v>
      </c>
      <c r="CB67">
        <v>54005</v>
      </c>
      <c r="CC67">
        <v>36578</v>
      </c>
      <c r="CD67">
        <v>17437</v>
      </c>
      <c r="CF67">
        <v>12067</v>
      </c>
      <c r="CG67">
        <v>6354</v>
      </c>
      <c r="CH67">
        <v>5693</v>
      </c>
      <c r="CI67">
        <v>14788</v>
      </c>
      <c r="CJ67">
        <v>7305</v>
      </c>
      <c r="CK67">
        <v>7483</v>
      </c>
      <c r="CW67">
        <f>CX67+CY67</f>
        <v>446903</v>
      </c>
      <c r="CX67">
        <v>235781</v>
      </c>
      <c r="CY67">
        <v>211122</v>
      </c>
      <c r="CZ67">
        <f t="shared" ref="CZ67:CZ72" si="21">DA67+DB67</f>
        <v>387242</v>
      </c>
      <c r="DA67">
        <v>192636</v>
      </c>
      <c r="DB67">
        <v>194606</v>
      </c>
    </row>
    <row r="68" spans="1:106">
      <c r="A68" s="1">
        <v>1916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/>
      <c r="S68" s="7"/>
      <c r="T68" s="7"/>
      <c r="U68" s="7"/>
      <c r="V68" s="7"/>
      <c r="W68" s="7"/>
      <c r="X68" s="7"/>
      <c r="Y68" s="7"/>
      <c r="Z68" s="7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R68">
        <f t="shared" si="10"/>
        <v>22872</v>
      </c>
      <c r="BS68">
        <v>13628</v>
      </c>
      <c r="BT68">
        <v>9244</v>
      </c>
      <c r="BU68">
        <f t="shared" si="11"/>
        <v>28340</v>
      </c>
      <c r="BV68">
        <v>16524</v>
      </c>
      <c r="BW68">
        <v>11816</v>
      </c>
      <c r="CW68">
        <f>CX68+CY68</f>
        <v>488791</v>
      </c>
      <c r="CX68">
        <v>259914</v>
      </c>
      <c r="CY68">
        <v>228877</v>
      </c>
      <c r="CZ68">
        <f t="shared" si="21"/>
        <v>362996</v>
      </c>
      <c r="DA68">
        <v>177564</v>
      </c>
      <c r="DB68">
        <v>185432</v>
      </c>
    </row>
    <row r="69" spans="1:106">
      <c r="A69" s="1">
        <v>1917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/>
      <c r="S69" s="7"/>
      <c r="T69" s="7"/>
      <c r="U69" s="7"/>
      <c r="V69" s="7"/>
      <c r="W69" s="7"/>
      <c r="X69" s="7"/>
      <c r="Y69" s="7"/>
      <c r="Z69" s="7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R69">
        <f t="shared" si="10"/>
        <v>24205</v>
      </c>
      <c r="BS69">
        <v>14196</v>
      </c>
      <c r="BT69">
        <v>10009</v>
      </c>
      <c r="BU69">
        <f t="shared" si="11"/>
        <v>29883</v>
      </c>
      <c r="BV69">
        <v>17213</v>
      </c>
      <c r="BW69">
        <v>12670</v>
      </c>
      <c r="CW69">
        <v>498247</v>
      </c>
      <c r="CX69">
        <v>266345</v>
      </c>
      <c r="CY69">
        <v>231893</v>
      </c>
      <c r="CZ69">
        <f t="shared" si="21"/>
        <v>362192</v>
      </c>
      <c r="DA69">
        <v>176990</v>
      </c>
      <c r="DB69">
        <v>185202</v>
      </c>
    </row>
    <row r="70" spans="1:106">
      <c r="A70" s="1">
        <v>1918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/>
      <c r="S70" s="7"/>
      <c r="T70" s="7"/>
      <c r="U70" s="7"/>
      <c r="V70" s="7"/>
      <c r="W70" s="7"/>
      <c r="X70" s="7"/>
      <c r="Y70" s="7"/>
      <c r="Z70" s="7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R70">
        <f t="shared" si="10"/>
        <v>25227</v>
      </c>
      <c r="BS70">
        <v>14659</v>
      </c>
      <c r="BT70">
        <v>10568</v>
      </c>
      <c r="BU70">
        <f t="shared" si="11"/>
        <v>31676</v>
      </c>
      <c r="BV70">
        <v>17955</v>
      </c>
      <c r="BW70">
        <v>13721</v>
      </c>
      <c r="CW70">
        <f>CX70+CY70</f>
        <v>481292</v>
      </c>
      <c r="CX70">
        <v>252922</v>
      </c>
      <c r="CY70">
        <v>228370</v>
      </c>
      <c r="CZ70">
        <f t="shared" si="21"/>
        <v>398335</v>
      </c>
      <c r="DA70">
        <v>200363</v>
      </c>
      <c r="DB70">
        <v>197972</v>
      </c>
    </row>
    <row r="71" spans="1:106">
      <c r="A71" s="1">
        <v>1919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/>
      <c r="S71" s="7"/>
      <c r="T71" s="7"/>
      <c r="U71" s="7"/>
      <c r="V71" s="7"/>
      <c r="W71" s="7"/>
      <c r="X71" s="7"/>
      <c r="Y71" s="7"/>
      <c r="Z71" s="7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R71">
        <f t="shared" si="10"/>
        <v>25788</v>
      </c>
      <c r="BS71">
        <v>14900</v>
      </c>
      <c r="BT71">
        <v>10888</v>
      </c>
      <c r="BU71">
        <f t="shared" si="11"/>
        <v>32598</v>
      </c>
      <c r="BV71">
        <v>18229</v>
      </c>
      <c r="BW71">
        <v>14369</v>
      </c>
      <c r="CW71">
        <f>CX71+CY71</f>
        <v>464132</v>
      </c>
      <c r="CX71">
        <v>236168</v>
      </c>
      <c r="CY71">
        <v>227964</v>
      </c>
      <c r="CZ71">
        <f t="shared" si="21"/>
        <v>433477</v>
      </c>
      <c r="DA71">
        <v>226252</v>
      </c>
      <c r="DB71">
        <v>207225</v>
      </c>
    </row>
    <row r="72" spans="1:106">
      <c r="A72" s="1">
        <v>1920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/>
      <c r="S72" s="7"/>
      <c r="T72" s="7"/>
      <c r="U72" s="7"/>
      <c r="V72" s="7"/>
      <c r="W72" s="7"/>
      <c r="X72" s="7"/>
      <c r="Y72" s="7"/>
      <c r="Z72" s="7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R72">
        <f t="shared" si="10"/>
        <v>26534</v>
      </c>
      <c r="BS72">
        <v>14631</v>
      </c>
      <c r="BT72">
        <v>11903</v>
      </c>
      <c r="BU72">
        <f t="shared" si="11"/>
        <v>32880</v>
      </c>
      <c r="BV72">
        <v>17823</v>
      </c>
      <c r="BW72">
        <v>15057</v>
      </c>
      <c r="CM72">
        <v>1862019</v>
      </c>
      <c r="CN72">
        <v>910146</v>
      </c>
      <c r="CO72">
        <v>951873</v>
      </c>
      <c r="CP72">
        <v>1891780</v>
      </c>
      <c r="CQ72">
        <v>955681</v>
      </c>
      <c r="CR72">
        <v>936099</v>
      </c>
      <c r="CW72">
        <f>CX72+CY72</f>
        <v>470390</v>
      </c>
      <c r="CX72">
        <v>240946</v>
      </c>
      <c r="CY72">
        <v>229444</v>
      </c>
      <c r="CZ72">
        <f t="shared" si="21"/>
        <v>350418</v>
      </c>
      <c r="DA72">
        <v>180635</v>
      </c>
      <c r="DB72">
        <v>169783</v>
      </c>
    </row>
    <row r="73" spans="1:106">
      <c r="A73" s="1">
        <v>1921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  <c r="S73" s="7"/>
      <c r="T73" s="7"/>
      <c r="U73" s="7"/>
      <c r="V73" s="7"/>
      <c r="W73" s="7"/>
      <c r="X73" s="7"/>
      <c r="Y73" s="7"/>
      <c r="Z73" s="7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W73" s="50">
        <f t="shared" ref="AW73:AW91" si="22">BK73+BY73</f>
        <v>288226</v>
      </c>
      <c r="AX73" s="50">
        <f t="shared" ref="AX73:AX91" si="23">BL73+BZ73</f>
        <v>147792</v>
      </c>
      <c r="AY73" s="50">
        <f t="shared" ref="AY73:AY91" si="24">BM73+CA73</f>
        <v>150434</v>
      </c>
      <c r="AZ73" s="50">
        <f t="shared" ref="AZ73:AZ91" si="25">BN73+CB73</f>
        <v>478429</v>
      </c>
      <c r="BA73" s="50">
        <f t="shared" ref="BA73:BA91" si="26">BO73+CC73</f>
        <v>242350</v>
      </c>
      <c r="BB73" s="50">
        <f t="shared" ref="BB73:BB91" si="27">BP73+CD73</f>
        <v>236079</v>
      </c>
      <c r="BC73" s="50"/>
      <c r="BD73" s="50">
        <f t="shared" ref="BD73:BD91" si="28">BR73+CF73</f>
        <v>44822</v>
      </c>
      <c r="BE73" s="50">
        <f t="shared" ref="BE73:BE91" si="29">BS73+CG73</f>
        <v>23107</v>
      </c>
      <c r="BF73" s="50">
        <f t="shared" ref="BF73:BF91" si="30">BT73+CH73</f>
        <v>21715</v>
      </c>
      <c r="BG73" s="50">
        <f t="shared" ref="BG73:BG91" si="31">BU73+CI73</f>
        <v>55612</v>
      </c>
      <c r="BH73" s="50">
        <f t="shared" ref="BH73:BH91" si="32">BV73+CJ73</f>
        <v>27838</v>
      </c>
      <c r="BI73" s="50">
        <f t="shared" ref="BI73:BI91" si="33">BW73+CK73</f>
        <v>27774</v>
      </c>
      <c r="BK73">
        <v>254541</v>
      </c>
      <c r="BL73">
        <v>126349</v>
      </c>
      <c r="BM73">
        <v>138192</v>
      </c>
      <c r="BN73">
        <v>420909</v>
      </c>
      <c r="BO73">
        <v>204641</v>
      </c>
      <c r="BP73">
        <f>BN73-BO73</f>
        <v>216268</v>
      </c>
      <c r="BR73">
        <f t="shared" ref="BR73:BR79" si="34">BS73+BT73</f>
        <v>28171</v>
      </c>
      <c r="BS73">
        <v>15243</v>
      </c>
      <c r="BT73">
        <v>12928</v>
      </c>
      <c r="BU73">
        <f t="shared" si="11"/>
        <v>34911</v>
      </c>
      <c r="BV73">
        <v>18449</v>
      </c>
      <c r="BW73">
        <v>16462</v>
      </c>
      <c r="BY73">
        <v>33685</v>
      </c>
      <c r="BZ73">
        <v>21443</v>
      </c>
      <c r="CA73">
        <v>12242</v>
      </c>
      <c r="CB73">
        <v>57520</v>
      </c>
      <c r="CC73">
        <v>37709</v>
      </c>
      <c r="CD73">
        <v>19811</v>
      </c>
      <c r="CF73">
        <v>16651</v>
      </c>
      <c r="CG73">
        <v>7864</v>
      </c>
      <c r="CH73">
        <v>8787</v>
      </c>
      <c r="CI73">
        <v>20701</v>
      </c>
      <c r="CJ73">
        <v>9389</v>
      </c>
      <c r="CK73">
        <v>11312</v>
      </c>
      <c r="CW73">
        <v>561953</v>
      </c>
      <c r="CX73">
        <v>287128</v>
      </c>
      <c r="CY73">
        <f>CW73-CX73</f>
        <v>274825</v>
      </c>
      <c r="CZ73">
        <v>286376</v>
      </c>
      <c r="DA73">
        <v>149062</v>
      </c>
      <c r="DB73">
        <f t="shared" ref="DB73:DB75" si="35">CZ73-DA73</f>
        <v>137314</v>
      </c>
    </row>
    <row r="74" spans="1:106">
      <c r="A74" s="1">
        <v>1922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W74" s="50">
        <f t="shared" si="22"/>
        <v>327793</v>
      </c>
      <c r="AX74" s="50">
        <f t="shared" si="23"/>
        <v>159555</v>
      </c>
      <c r="AY74" s="50">
        <f t="shared" si="24"/>
        <v>162226</v>
      </c>
      <c r="AZ74" s="50">
        <f t="shared" si="25"/>
        <v>493859</v>
      </c>
      <c r="BA74" s="50">
        <f t="shared" si="26"/>
        <v>249235</v>
      </c>
      <c r="BB74" s="50">
        <f t="shared" si="27"/>
        <v>244604</v>
      </c>
      <c r="BC74" s="50"/>
      <c r="BD74" s="50">
        <f t="shared" si="28"/>
        <v>47784</v>
      </c>
      <c r="BE74" s="50">
        <f t="shared" si="29"/>
        <v>25308</v>
      </c>
      <c r="BF74" s="50">
        <f t="shared" si="30"/>
        <v>22479</v>
      </c>
      <c r="BG74" s="50">
        <f t="shared" si="31"/>
        <v>58361</v>
      </c>
      <c r="BH74" s="50">
        <f t="shared" si="32"/>
        <v>29959</v>
      </c>
      <c r="BI74" s="50">
        <f t="shared" si="33"/>
        <v>28402</v>
      </c>
      <c r="BK74">
        <v>283857</v>
      </c>
      <c r="BL74">
        <v>135722</v>
      </c>
      <c r="BM74">
        <v>148103</v>
      </c>
      <c r="BN74">
        <v>430997</v>
      </c>
      <c r="BO74">
        <v>208333</v>
      </c>
      <c r="BP74">
        <v>222644</v>
      </c>
      <c r="BR74">
        <f t="shared" si="34"/>
        <v>30660</v>
      </c>
      <c r="BS74">
        <v>16255</v>
      </c>
      <c r="BT74">
        <v>14405</v>
      </c>
      <c r="BU74">
        <f t="shared" si="11"/>
        <v>37237</v>
      </c>
      <c r="BV74">
        <v>19346</v>
      </c>
      <c r="BW74">
        <v>17891</v>
      </c>
      <c r="BY74">
        <v>43936</v>
      </c>
      <c r="BZ74">
        <v>23833</v>
      </c>
      <c r="CA74">
        <v>14123</v>
      </c>
      <c r="CB74">
        <v>62862</v>
      </c>
      <c r="CC74">
        <v>40902</v>
      </c>
      <c r="CD74">
        <v>21960</v>
      </c>
      <c r="CF74">
        <v>17124</v>
      </c>
      <c r="CG74">
        <v>9053</v>
      </c>
      <c r="CH74">
        <v>8074</v>
      </c>
      <c r="CI74">
        <v>21124</v>
      </c>
      <c r="CJ74">
        <v>10613</v>
      </c>
      <c r="CK74">
        <v>10511</v>
      </c>
      <c r="CW74">
        <v>580845</v>
      </c>
      <c r="CX74">
        <v>293873</v>
      </c>
      <c r="CY74">
        <f t="shared" ref="CY74:CY75" si="36">CW74-CX74</f>
        <v>286972</v>
      </c>
      <c r="CZ74">
        <v>277547</v>
      </c>
      <c r="DA74">
        <v>147495</v>
      </c>
      <c r="DB74">
        <f t="shared" si="35"/>
        <v>130052</v>
      </c>
    </row>
    <row r="75" spans="1:106">
      <c r="A75" s="1">
        <v>1923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W75" s="50">
        <f t="shared" si="22"/>
        <v>305027</v>
      </c>
      <c r="AX75" s="50">
        <f t="shared" si="23"/>
        <v>150838</v>
      </c>
      <c r="AY75" s="50">
        <f t="shared" si="24"/>
        <v>154195</v>
      </c>
      <c r="AZ75" s="50">
        <f t="shared" si="25"/>
        <v>476652</v>
      </c>
      <c r="BA75" s="50">
        <f t="shared" si="26"/>
        <v>238517</v>
      </c>
      <c r="BB75" s="50">
        <f t="shared" si="27"/>
        <v>238135</v>
      </c>
      <c r="BC75" s="50"/>
      <c r="BD75" s="50">
        <f t="shared" si="28"/>
        <v>45583</v>
      </c>
      <c r="BE75" s="50">
        <f t="shared" si="29"/>
        <v>23954</v>
      </c>
      <c r="BF75" s="50">
        <f t="shared" si="30"/>
        <v>21629</v>
      </c>
      <c r="BG75" s="50">
        <f t="shared" si="31"/>
        <v>57162</v>
      </c>
      <c r="BH75" s="50">
        <f t="shared" si="32"/>
        <v>28648</v>
      </c>
      <c r="BI75" s="50">
        <f t="shared" si="33"/>
        <v>28514</v>
      </c>
      <c r="BK75" s="48">
        <v>266767</v>
      </c>
      <c r="BL75" s="48">
        <v>127076</v>
      </c>
      <c r="BM75" s="48">
        <v>139691</v>
      </c>
      <c r="BN75" s="48">
        <v>414703</v>
      </c>
      <c r="BO75" s="48">
        <v>199727</v>
      </c>
      <c r="BP75" s="48">
        <v>214976</v>
      </c>
      <c r="BQ75" s="48"/>
      <c r="BR75" s="48">
        <f t="shared" si="34"/>
        <v>31000</v>
      </c>
      <c r="BS75" s="48">
        <v>16416</v>
      </c>
      <c r="BT75" s="48">
        <v>14584</v>
      </c>
      <c r="BU75">
        <f t="shared" si="11"/>
        <v>38790</v>
      </c>
      <c r="BV75" s="48">
        <v>19864</v>
      </c>
      <c r="BW75" s="48">
        <v>18926</v>
      </c>
      <c r="BY75">
        <v>38260</v>
      </c>
      <c r="BZ75">
        <v>23762</v>
      </c>
      <c r="CA75">
        <v>14504</v>
      </c>
      <c r="CB75">
        <v>61949</v>
      </c>
      <c r="CC75">
        <v>38790</v>
      </c>
      <c r="CD75">
        <v>23159</v>
      </c>
      <c r="CF75">
        <v>14583</v>
      </c>
      <c r="CG75">
        <v>7538</v>
      </c>
      <c r="CH75">
        <v>7045</v>
      </c>
      <c r="CI75">
        <v>18372</v>
      </c>
      <c r="CJ75">
        <v>8784</v>
      </c>
      <c r="CK75">
        <v>9588</v>
      </c>
      <c r="CW75">
        <v>566026</v>
      </c>
      <c r="CX75">
        <v>287009</v>
      </c>
      <c r="CY75">
        <f t="shared" si="36"/>
        <v>279017</v>
      </c>
      <c r="CZ75">
        <v>302720</v>
      </c>
      <c r="DA75">
        <v>159686</v>
      </c>
      <c r="DB75">
        <f t="shared" si="35"/>
        <v>143034</v>
      </c>
    </row>
    <row r="76" spans="1:106">
      <c r="A76" s="1">
        <v>1924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W76" s="50">
        <f t="shared" si="22"/>
        <v>335021</v>
      </c>
      <c r="AX76" s="50">
        <f t="shared" si="23"/>
        <v>166707</v>
      </c>
      <c r="AY76" s="50">
        <f t="shared" si="24"/>
        <v>168314</v>
      </c>
      <c r="AZ76" s="50">
        <f t="shared" si="25"/>
        <v>500880</v>
      </c>
      <c r="BA76" s="50">
        <f t="shared" si="26"/>
        <v>253162</v>
      </c>
      <c r="BB76" s="50">
        <f t="shared" si="27"/>
        <v>247718</v>
      </c>
      <c r="BC76" s="50"/>
      <c r="BD76" s="50">
        <f t="shared" si="28"/>
        <v>48321</v>
      </c>
      <c r="BE76" s="50">
        <f t="shared" si="29"/>
        <v>24940</v>
      </c>
      <c r="BF76" s="50">
        <f t="shared" si="30"/>
        <v>23381</v>
      </c>
      <c r="BG76" s="50">
        <f t="shared" si="31"/>
        <v>58924</v>
      </c>
      <c r="BH76" s="50">
        <f t="shared" si="32"/>
        <v>29612</v>
      </c>
      <c r="BI76" s="50">
        <f t="shared" si="33"/>
        <v>29312</v>
      </c>
      <c r="BK76">
        <v>296596</v>
      </c>
      <c r="BL76">
        <v>142189</v>
      </c>
      <c r="BM76">
        <v>154407</v>
      </c>
      <c r="BN76">
        <v>438781</v>
      </c>
      <c r="BO76">
        <v>213089</v>
      </c>
      <c r="BP76">
        <v>225692</v>
      </c>
      <c r="BR76">
        <f t="shared" si="34"/>
        <v>33066</v>
      </c>
      <c r="BS76">
        <v>17193</v>
      </c>
      <c r="BT76">
        <v>15873</v>
      </c>
      <c r="BU76">
        <f t="shared" si="11"/>
        <v>40084</v>
      </c>
      <c r="BV76">
        <v>20409</v>
      </c>
      <c r="BW76">
        <v>19675</v>
      </c>
      <c r="BY76">
        <v>38425</v>
      </c>
      <c r="BZ76">
        <v>24518</v>
      </c>
      <c r="CA76">
        <v>13907</v>
      </c>
      <c r="CB76">
        <v>62099</v>
      </c>
      <c r="CC76">
        <v>40073</v>
      </c>
      <c r="CD76">
        <v>22026</v>
      </c>
      <c r="CF76">
        <v>15255</v>
      </c>
      <c r="CG76">
        <v>7747</v>
      </c>
      <c r="CH76">
        <v>7508</v>
      </c>
      <c r="CI76">
        <v>18840</v>
      </c>
      <c r="CJ76">
        <v>9203</v>
      </c>
      <c r="CK76">
        <v>9637</v>
      </c>
      <c r="CW76">
        <v>597413</v>
      </c>
      <c r="CX76">
        <v>305431</v>
      </c>
      <c r="CY76">
        <v>291982</v>
      </c>
      <c r="CZ76">
        <v>291250</v>
      </c>
      <c r="DA76">
        <v>151059</v>
      </c>
      <c r="DB76">
        <v>140191</v>
      </c>
    </row>
    <row r="77" spans="1:106">
      <c r="A77" s="1">
        <v>1925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W77" s="50">
        <f t="shared" si="22"/>
        <v>334090</v>
      </c>
      <c r="AX77" s="50">
        <f t="shared" si="23"/>
        <v>165874</v>
      </c>
      <c r="AY77" s="50">
        <f t="shared" si="24"/>
        <v>168216</v>
      </c>
      <c r="AZ77" s="50">
        <f t="shared" si="25"/>
        <v>479974</v>
      </c>
      <c r="BA77" s="50">
        <f t="shared" si="26"/>
        <v>252284</v>
      </c>
      <c r="BB77" s="50">
        <f t="shared" si="27"/>
        <v>250555</v>
      </c>
      <c r="BC77" s="50"/>
      <c r="BD77" s="50">
        <f t="shared" si="28"/>
        <v>48282</v>
      </c>
      <c r="BE77" s="50">
        <f t="shared" si="29"/>
        <v>24481</v>
      </c>
      <c r="BF77" s="50">
        <f t="shared" si="30"/>
        <v>23801</v>
      </c>
      <c r="BG77" s="50">
        <f t="shared" si="31"/>
        <v>60256</v>
      </c>
      <c r="BH77" s="50">
        <f t="shared" si="32"/>
        <v>30055</v>
      </c>
      <c r="BI77" s="50">
        <f t="shared" si="33"/>
        <v>30201</v>
      </c>
      <c r="BK77">
        <v>291675</v>
      </c>
      <c r="BL77">
        <v>139754</v>
      </c>
      <c r="BM77">
        <v>151921</v>
      </c>
      <c r="BN77">
        <v>433520</v>
      </c>
      <c r="BO77">
        <v>210693</v>
      </c>
      <c r="BP77">
        <v>225692</v>
      </c>
      <c r="BR77">
        <f t="shared" si="34"/>
        <v>33522</v>
      </c>
      <c r="BS77">
        <v>17195</v>
      </c>
      <c r="BT77">
        <v>16327</v>
      </c>
      <c r="BU77">
        <f t="shared" si="11"/>
        <v>41494</v>
      </c>
      <c r="BV77">
        <v>21002</v>
      </c>
      <c r="BW77">
        <v>20492</v>
      </c>
      <c r="BY77">
        <v>42415</v>
      </c>
      <c r="BZ77">
        <v>26120</v>
      </c>
      <c r="CA77">
        <v>16295</v>
      </c>
      <c r="CB77">
        <v>46454</v>
      </c>
      <c r="CC77">
        <v>41591</v>
      </c>
      <c r="CD77">
        <v>24863</v>
      </c>
      <c r="CF77">
        <v>14760</v>
      </c>
      <c r="CG77">
        <v>7286</v>
      </c>
      <c r="CH77">
        <v>7474</v>
      </c>
      <c r="CI77">
        <v>18762</v>
      </c>
      <c r="CJ77">
        <v>9053</v>
      </c>
      <c r="CK77">
        <v>9709</v>
      </c>
      <c r="CW77">
        <v>594220</v>
      </c>
      <c r="CX77">
        <v>300330</v>
      </c>
      <c r="CY77">
        <v>293890</v>
      </c>
      <c r="CZ77">
        <f>DA77+DB77</f>
        <v>305890</v>
      </c>
      <c r="DA77">
        <v>162033</v>
      </c>
      <c r="DB77">
        <v>143857</v>
      </c>
    </row>
    <row r="78" spans="1:106">
      <c r="A78" s="1">
        <v>1926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W78" s="50">
        <f t="shared" si="22"/>
        <v>337730</v>
      </c>
      <c r="AX78" s="50">
        <f t="shared" si="23"/>
        <v>166671</v>
      </c>
      <c r="AY78" s="50">
        <f t="shared" si="24"/>
        <v>171059</v>
      </c>
      <c r="AZ78" s="50">
        <f t="shared" si="25"/>
        <v>499988</v>
      </c>
      <c r="BA78" s="50">
        <f t="shared" si="26"/>
        <v>247943</v>
      </c>
      <c r="BB78" s="50">
        <f t="shared" si="27"/>
        <v>252045</v>
      </c>
      <c r="BC78" s="50"/>
      <c r="BD78" s="50">
        <f t="shared" si="28"/>
        <v>49968</v>
      </c>
      <c r="BE78" s="50">
        <f t="shared" si="29"/>
        <v>26003</v>
      </c>
      <c r="BF78" s="50">
        <f t="shared" si="30"/>
        <v>23965</v>
      </c>
      <c r="BG78" s="50">
        <f t="shared" si="31"/>
        <v>61117</v>
      </c>
      <c r="BH78" s="50">
        <f t="shared" si="32"/>
        <v>30962</v>
      </c>
      <c r="BI78" s="50">
        <f t="shared" si="33"/>
        <v>30155</v>
      </c>
      <c r="BK78">
        <f>BL78+BM78</f>
        <v>300570</v>
      </c>
      <c r="BL78">
        <v>145085</v>
      </c>
      <c r="BM78">
        <v>155485</v>
      </c>
      <c r="BN78">
        <v>443480</v>
      </c>
      <c r="BO78">
        <v>214815</v>
      </c>
      <c r="BP78">
        <v>228665</v>
      </c>
      <c r="BR78">
        <f t="shared" si="34"/>
        <v>34880</v>
      </c>
      <c r="BS78">
        <v>18205</v>
      </c>
      <c r="BT78">
        <v>16675</v>
      </c>
      <c r="BU78">
        <f t="shared" si="11"/>
        <v>42689</v>
      </c>
      <c r="BV78">
        <v>21773</v>
      </c>
      <c r="BW78">
        <v>20916</v>
      </c>
      <c r="BY78">
        <v>37160</v>
      </c>
      <c r="BZ78">
        <v>21586</v>
      </c>
      <c r="CA78">
        <v>15574</v>
      </c>
      <c r="CB78">
        <v>56508</v>
      </c>
      <c r="CC78">
        <v>33128</v>
      </c>
      <c r="CD78">
        <v>23380</v>
      </c>
      <c r="CF78">
        <v>15088</v>
      </c>
      <c r="CG78">
        <v>7798</v>
      </c>
      <c r="CH78">
        <v>7290</v>
      </c>
      <c r="CI78">
        <v>18428</v>
      </c>
      <c r="CJ78">
        <v>9189</v>
      </c>
      <c r="CK78">
        <v>9239</v>
      </c>
      <c r="CW78">
        <v>595680</v>
      </c>
      <c r="CX78">
        <v>296601</v>
      </c>
      <c r="CY78">
        <v>299079</v>
      </c>
      <c r="CZ78">
        <v>316204</v>
      </c>
      <c r="DA78">
        <v>171802</v>
      </c>
      <c r="DB78">
        <v>144402</v>
      </c>
    </row>
    <row r="79" spans="1:106">
      <c r="A79" s="1">
        <v>1927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W79" s="50">
        <f t="shared" si="22"/>
        <v>378646</v>
      </c>
      <c r="AX79" s="50">
        <f t="shared" si="23"/>
        <v>187820</v>
      </c>
      <c r="AY79" s="50">
        <f t="shared" si="24"/>
        <v>190826</v>
      </c>
      <c r="AZ79" s="50">
        <f t="shared" si="25"/>
        <v>541177</v>
      </c>
      <c r="BA79" s="50">
        <f t="shared" si="26"/>
        <v>261710</v>
      </c>
      <c r="BB79" s="50">
        <f t="shared" si="27"/>
        <v>279467</v>
      </c>
      <c r="BC79" s="50"/>
      <c r="BD79" s="50">
        <f t="shared" si="28"/>
        <v>51001</v>
      </c>
      <c r="BE79" s="50">
        <f t="shared" si="29"/>
        <v>26324</v>
      </c>
      <c r="BF79" s="50">
        <f t="shared" si="30"/>
        <v>24677</v>
      </c>
      <c r="BG79" s="50">
        <f t="shared" si="31"/>
        <v>56659</v>
      </c>
      <c r="BH79" s="50">
        <f t="shared" si="32"/>
        <v>28793</v>
      </c>
      <c r="BI79" s="50">
        <f t="shared" si="33"/>
        <v>27866</v>
      </c>
      <c r="BK79">
        <v>337121</v>
      </c>
      <c r="BL79">
        <v>162200</v>
      </c>
      <c r="BM79">
        <v>174921</v>
      </c>
      <c r="BN79">
        <v>486960</v>
      </c>
      <c r="BO79">
        <v>237233</v>
      </c>
      <c r="BP79">
        <v>249727</v>
      </c>
      <c r="BR79">
        <f t="shared" si="34"/>
        <v>37547</v>
      </c>
      <c r="BS79">
        <v>19714</v>
      </c>
      <c r="BT79">
        <v>17833</v>
      </c>
      <c r="BU79">
        <f t="shared" si="11"/>
        <v>40514</v>
      </c>
      <c r="BV79">
        <v>20934</v>
      </c>
      <c r="BW79">
        <v>19580</v>
      </c>
      <c r="BY79">
        <v>41525</v>
      </c>
      <c r="BZ79">
        <v>25620</v>
      </c>
      <c r="CA79">
        <v>15905</v>
      </c>
      <c r="CB79">
        <v>54217</v>
      </c>
      <c r="CC79">
        <v>24477</v>
      </c>
      <c r="CD79">
        <v>29740</v>
      </c>
      <c r="CF79">
        <v>13454</v>
      </c>
      <c r="CG79">
        <v>6610</v>
      </c>
      <c r="CH79">
        <v>6844</v>
      </c>
      <c r="CI79">
        <v>16145</v>
      </c>
      <c r="CJ79">
        <v>7859</v>
      </c>
      <c r="CK79">
        <v>8286</v>
      </c>
      <c r="CW79">
        <v>631227</v>
      </c>
      <c r="CX79">
        <v>318280</v>
      </c>
      <c r="CY79">
        <v>312997</v>
      </c>
      <c r="CZ79">
        <v>295764</v>
      </c>
      <c r="DA79">
        <v>156339</v>
      </c>
      <c r="DB79">
        <v>139425</v>
      </c>
    </row>
    <row r="80" spans="1:106">
      <c r="A80" s="1">
        <v>1928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W80" s="50">
        <f t="shared" si="22"/>
        <v>397029</v>
      </c>
      <c r="AX80" s="50">
        <f t="shared" si="23"/>
        <v>200375</v>
      </c>
      <c r="AY80" s="50">
        <f t="shared" si="24"/>
        <v>196654</v>
      </c>
      <c r="AZ80" s="50">
        <f t="shared" si="25"/>
        <v>565189</v>
      </c>
      <c r="BA80" s="50">
        <f t="shared" si="26"/>
        <v>287764</v>
      </c>
      <c r="BB80" s="50">
        <f t="shared" si="27"/>
        <v>277443</v>
      </c>
      <c r="BC80" s="50"/>
      <c r="BD80" s="50"/>
      <c r="BE80" s="50"/>
      <c r="BF80" s="50"/>
      <c r="BG80" s="50"/>
      <c r="BH80" s="50"/>
      <c r="BI80" s="50"/>
      <c r="BK80">
        <v>350004</v>
      </c>
      <c r="BL80">
        <v>172088</v>
      </c>
      <c r="BM80">
        <v>177916</v>
      </c>
      <c r="BN80">
        <v>496253</v>
      </c>
      <c r="BO80">
        <v>245534</v>
      </c>
      <c r="BP80">
        <v>250719</v>
      </c>
      <c r="BY80">
        <v>47025</v>
      </c>
      <c r="BZ80">
        <v>28287</v>
      </c>
      <c r="CA80">
        <v>18738</v>
      </c>
      <c r="CB80">
        <v>68936</v>
      </c>
      <c r="CC80">
        <v>42230</v>
      </c>
      <c r="CD80">
        <v>26724</v>
      </c>
      <c r="CF80">
        <v>13717</v>
      </c>
      <c r="CG80">
        <v>6437</v>
      </c>
      <c r="CH80">
        <v>7280</v>
      </c>
      <c r="CI80">
        <v>16293</v>
      </c>
      <c r="CJ80">
        <v>7938</v>
      </c>
      <c r="CK80">
        <v>8355</v>
      </c>
    </row>
    <row r="81" spans="1:89">
      <c r="A81" s="1">
        <v>1929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W81" s="50">
        <f t="shared" si="22"/>
        <v>364562</v>
      </c>
      <c r="AX81" s="50">
        <f t="shared" si="23"/>
        <v>185329</v>
      </c>
      <c r="AY81" s="50">
        <f t="shared" si="24"/>
        <v>179233</v>
      </c>
      <c r="AZ81" s="50">
        <f t="shared" si="25"/>
        <v>541188</v>
      </c>
      <c r="BA81" s="50">
        <f t="shared" si="26"/>
        <v>277973</v>
      </c>
      <c r="BB81" s="50">
        <f t="shared" si="27"/>
        <v>263215</v>
      </c>
      <c r="BC81" s="50"/>
      <c r="BD81" s="50"/>
      <c r="BE81" s="50"/>
      <c r="BF81" s="50"/>
      <c r="BG81" s="50"/>
      <c r="BH81" s="50"/>
      <c r="BI81" s="50"/>
      <c r="BK81">
        <v>323765</v>
      </c>
      <c r="BL81">
        <v>161129</v>
      </c>
      <c r="BM81">
        <v>162636</v>
      </c>
      <c r="BN81">
        <v>480193</v>
      </c>
      <c r="BO81">
        <v>241483</v>
      </c>
      <c r="BP81">
        <v>238710</v>
      </c>
      <c r="BY81">
        <v>40797</v>
      </c>
      <c r="BZ81">
        <v>24200</v>
      </c>
      <c r="CA81">
        <v>16597</v>
      </c>
      <c r="CB81">
        <v>60995</v>
      </c>
      <c r="CC81">
        <v>36490</v>
      </c>
      <c r="CD81">
        <v>24505</v>
      </c>
      <c r="CF81">
        <v>13334</v>
      </c>
      <c r="CG81">
        <v>6837</v>
      </c>
      <c r="CH81">
        <v>6497</v>
      </c>
      <c r="CI81">
        <v>16582</v>
      </c>
      <c r="CJ81">
        <v>8193</v>
      </c>
      <c r="CK81">
        <v>8389</v>
      </c>
    </row>
    <row r="82" spans="1:89">
      <c r="A82" s="1">
        <v>1930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W82" s="50">
        <f t="shared" si="22"/>
        <v>368788</v>
      </c>
      <c r="AX82" s="50">
        <f t="shared" si="23"/>
        <v>187968</v>
      </c>
      <c r="AY82" s="50">
        <f t="shared" si="24"/>
        <v>180820</v>
      </c>
      <c r="AZ82" s="50">
        <f t="shared" si="25"/>
        <v>530217</v>
      </c>
      <c r="BA82" s="50">
        <f t="shared" si="26"/>
        <v>272239</v>
      </c>
      <c r="BB82" s="50">
        <f t="shared" si="27"/>
        <v>257978</v>
      </c>
      <c r="BC82" s="50"/>
      <c r="BD82" s="50">
        <f t="shared" si="28"/>
        <v>43134</v>
      </c>
      <c r="BE82" s="50">
        <f t="shared" si="29"/>
        <v>24892</v>
      </c>
      <c r="BF82" s="50">
        <f t="shared" si="30"/>
        <v>18242</v>
      </c>
      <c r="BG82" s="50">
        <f t="shared" si="31"/>
        <v>51624</v>
      </c>
      <c r="BH82" s="50">
        <f t="shared" si="32"/>
        <v>29318</v>
      </c>
      <c r="BI82" s="50">
        <f t="shared" si="33"/>
        <v>22306</v>
      </c>
      <c r="BK82">
        <v>322412</v>
      </c>
      <c r="BL82">
        <v>161567</v>
      </c>
      <c r="BM82">
        <v>160845</v>
      </c>
      <c r="BN82">
        <v>458953</v>
      </c>
      <c r="BO82">
        <v>231169</v>
      </c>
      <c r="BP82">
        <v>227784</v>
      </c>
      <c r="BR82">
        <v>21477</v>
      </c>
      <c r="BS82">
        <v>12074</v>
      </c>
      <c r="BT82">
        <v>9403</v>
      </c>
      <c r="BU82">
        <v>25475</v>
      </c>
      <c r="BV82">
        <v>14262</v>
      </c>
      <c r="BW82">
        <v>11213</v>
      </c>
      <c r="BY82">
        <v>46376</v>
      </c>
      <c r="BZ82">
        <v>26401</v>
      </c>
      <c r="CA82">
        <v>19975</v>
      </c>
      <c r="CB82">
        <v>71264</v>
      </c>
      <c r="CC82">
        <v>41070</v>
      </c>
      <c r="CD82">
        <v>30194</v>
      </c>
      <c r="CF82">
        <v>21657</v>
      </c>
      <c r="CG82">
        <v>12818</v>
      </c>
      <c r="CH82">
        <v>8839</v>
      </c>
      <c r="CI82">
        <v>26149</v>
      </c>
      <c r="CJ82">
        <v>15056</v>
      </c>
      <c r="CK82">
        <v>11093</v>
      </c>
    </row>
    <row r="83" spans="1:89">
      <c r="A83" s="1">
        <v>1931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W83" s="50">
        <f t="shared" si="22"/>
        <v>403989</v>
      </c>
      <c r="AX83" s="50">
        <f t="shared" si="23"/>
        <v>207428</v>
      </c>
      <c r="AY83" s="50">
        <f t="shared" si="24"/>
        <v>196561</v>
      </c>
      <c r="AZ83" s="50">
        <f t="shared" si="25"/>
        <v>569699</v>
      </c>
      <c r="BA83" s="50">
        <f t="shared" si="26"/>
        <v>293339</v>
      </c>
      <c r="BB83" s="50">
        <f t="shared" si="27"/>
        <v>275360</v>
      </c>
      <c r="BC83" s="50"/>
      <c r="BD83" s="50">
        <f t="shared" si="28"/>
        <v>45159</v>
      </c>
      <c r="BE83" s="50">
        <f t="shared" si="29"/>
        <v>25862</v>
      </c>
      <c r="BF83" s="50">
        <f t="shared" si="30"/>
        <v>19297</v>
      </c>
      <c r="BG83" s="50">
        <f t="shared" si="31"/>
        <v>53423</v>
      </c>
      <c r="BH83" s="50">
        <f t="shared" si="32"/>
        <v>30043</v>
      </c>
      <c r="BI83" s="50">
        <f t="shared" si="33"/>
        <v>23380</v>
      </c>
      <c r="BK83">
        <v>356208</v>
      </c>
      <c r="BL83">
        <v>180038</v>
      </c>
      <c r="BM83">
        <v>176170</v>
      </c>
      <c r="BN83">
        <v>499700</v>
      </c>
      <c r="BO83">
        <v>252790</v>
      </c>
      <c r="BP83">
        <v>245910</v>
      </c>
      <c r="BR83">
        <v>21108</v>
      </c>
      <c r="BS83">
        <v>12044</v>
      </c>
      <c r="BT83">
        <v>9064</v>
      </c>
      <c r="BU83">
        <v>24830</v>
      </c>
      <c r="BV83">
        <v>14008</v>
      </c>
      <c r="BW83">
        <v>10822</v>
      </c>
      <c r="BY83">
        <v>47781</v>
      </c>
      <c r="BZ83">
        <v>27390</v>
      </c>
      <c r="CA83">
        <v>20391</v>
      </c>
      <c r="CB83">
        <v>69999</v>
      </c>
      <c r="CC83">
        <v>40549</v>
      </c>
      <c r="CD83">
        <v>29450</v>
      </c>
      <c r="CF83">
        <v>24051</v>
      </c>
      <c r="CG83">
        <v>13818</v>
      </c>
      <c r="CH83">
        <v>10233</v>
      </c>
      <c r="CI83">
        <v>28593</v>
      </c>
      <c r="CJ83">
        <v>16035</v>
      </c>
      <c r="CK83">
        <v>12558</v>
      </c>
    </row>
    <row r="84" spans="1:89">
      <c r="A84" s="1">
        <v>1932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W84" s="50">
        <f t="shared" si="22"/>
        <v>424069</v>
      </c>
      <c r="AX84" s="50">
        <f t="shared" si="23"/>
        <v>217415</v>
      </c>
      <c r="AY84" s="50">
        <f t="shared" si="24"/>
        <v>206654</v>
      </c>
      <c r="AZ84" s="50">
        <f t="shared" si="25"/>
        <v>497852</v>
      </c>
      <c r="BA84" s="50">
        <f t="shared" si="26"/>
        <v>286046</v>
      </c>
      <c r="BB84" s="50">
        <f t="shared" si="27"/>
        <v>250113</v>
      </c>
      <c r="BC84" s="50"/>
      <c r="BD84" s="50">
        <f t="shared" si="28"/>
        <v>33151</v>
      </c>
      <c r="BE84" s="50">
        <f t="shared" si="29"/>
        <v>18928</v>
      </c>
      <c r="BF84" s="50">
        <f t="shared" si="30"/>
        <v>14223</v>
      </c>
      <c r="BG84" s="50">
        <f t="shared" si="31"/>
        <v>36119</v>
      </c>
      <c r="BH84" s="50">
        <f t="shared" si="32"/>
        <v>20485</v>
      </c>
      <c r="BI84" s="50">
        <f t="shared" si="33"/>
        <v>15634</v>
      </c>
      <c r="BK84">
        <v>363966</v>
      </c>
      <c r="BL84">
        <v>183846</v>
      </c>
      <c r="BM84">
        <v>180120</v>
      </c>
      <c r="BN84">
        <v>424434</v>
      </c>
      <c r="BO84">
        <v>244985</v>
      </c>
      <c r="BP84">
        <v>217756</v>
      </c>
      <c r="BR84">
        <v>23384</v>
      </c>
      <c r="BS84">
        <v>13241</v>
      </c>
      <c r="BT84">
        <v>10143</v>
      </c>
      <c r="BU84">
        <v>25585</v>
      </c>
      <c r="BV84">
        <v>14411</v>
      </c>
      <c r="BW84">
        <v>11174</v>
      </c>
      <c r="BY84">
        <v>60103</v>
      </c>
      <c r="BZ84">
        <v>33569</v>
      </c>
      <c r="CA84">
        <f>BY84-BZ84</f>
        <v>26534</v>
      </c>
      <c r="CB84">
        <v>73418</v>
      </c>
      <c r="CC84">
        <v>41061</v>
      </c>
      <c r="CD84">
        <v>32357</v>
      </c>
      <c r="CF84">
        <v>9767</v>
      </c>
      <c r="CG84">
        <v>5687</v>
      </c>
      <c r="CH84">
        <v>4080</v>
      </c>
      <c r="CI84">
        <v>10534</v>
      </c>
      <c r="CJ84">
        <v>6074</v>
      </c>
      <c r="CK84">
        <v>4460</v>
      </c>
    </row>
    <row r="85" spans="1:89">
      <c r="A85" s="1">
        <v>1933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</row>
    <row r="86" spans="1:89">
      <c r="A86" s="1">
        <v>1934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W86" s="50">
        <f t="shared" si="22"/>
        <v>395952</v>
      </c>
      <c r="AX86" s="50">
        <f t="shared" si="23"/>
        <v>204125</v>
      </c>
      <c r="AY86" s="50">
        <f t="shared" si="24"/>
        <v>191827</v>
      </c>
      <c r="AZ86" s="50">
        <f t="shared" si="25"/>
        <v>511441</v>
      </c>
      <c r="BA86" s="50">
        <f t="shared" si="26"/>
        <v>263675</v>
      </c>
      <c r="BB86" s="50">
        <f t="shared" si="27"/>
        <v>247766</v>
      </c>
      <c r="BC86" s="50"/>
      <c r="BD86" s="50">
        <f t="shared" si="28"/>
        <v>36010</v>
      </c>
      <c r="BE86" s="50">
        <f t="shared" si="29"/>
        <v>20438</v>
      </c>
      <c r="BF86" s="50">
        <f t="shared" si="30"/>
        <v>15572</v>
      </c>
      <c r="BG86" s="50">
        <f t="shared" si="31"/>
        <v>40567</v>
      </c>
      <c r="BH86" s="50">
        <f t="shared" si="32"/>
        <v>22870</v>
      </c>
      <c r="BI86" s="50">
        <f t="shared" si="33"/>
        <v>17697</v>
      </c>
      <c r="BK86">
        <v>326236</v>
      </c>
      <c r="BL86">
        <v>165174</v>
      </c>
      <c r="BM86">
        <v>161062</v>
      </c>
      <c r="BN86">
        <v>423130</v>
      </c>
      <c r="BO86">
        <v>214314</v>
      </c>
      <c r="BP86">
        <v>208816</v>
      </c>
      <c r="BR86">
        <v>23573</v>
      </c>
      <c r="BS86">
        <v>13248</v>
      </c>
      <c r="BT86">
        <f>BR86-BS86</f>
        <v>10325</v>
      </c>
      <c r="BU86">
        <v>26680</v>
      </c>
      <c r="BV86">
        <v>14945</v>
      </c>
      <c r="BW86">
        <f>BU86-BV86</f>
        <v>11735</v>
      </c>
      <c r="BY86">
        <v>69716</v>
      </c>
      <c r="BZ86">
        <v>38951</v>
      </c>
      <c r="CA86">
        <v>30765</v>
      </c>
      <c r="CB86">
        <v>88311</v>
      </c>
      <c r="CC86">
        <v>49361</v>
      </c>
      <c r="CD86">
        <v>38950</v>
      </c>
      <c r="CF86">
        <v>12437</v>
      </c>
      <c r="CG86">
        <v>7190</v>
      </c>
      <c r="CH86">
        <f>CF86-CG86</f>
        <v>5247</v>
      </c>
      <c r="CI86">
        <v>13887</v>
      </c>
      <c r="CJ86">
        <v>7925</v>
      </c>
      <c r="CK86">
        <f>CI86-CJ86</f>
        <v>5962</v>
      </c>
    </row>
    <row r="87" spans="1:89">
      <c r="A87" s="1">
        <v>1935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W87" s="50">
        <f t="shared" si="22"/>
        <v>439798</v>
      </c>
      <c r="AX87" s="50">
        <f t="shared" si="23"/>
        <v>226019</v>
      </c>
      <c r="AY87" s="50">
        <f t="shared" si="24"/>
        <v>213779</v>
      </c>
      <c r="AZ87" s="50">
        <f t="shared" si="25"/>
        <v>542338</v>
      </c>
      <c r="BA87" s="50">
        <f t="shared" si="26"/>
        <v>280005</v>
      </c>
      <c r="BB87" s="50">
        <f t="shared" si="27"/>
        <v>262333</v>
      </c>
      <c r="BC87" s="50"/>
      <c r="BD87" s="50">
        <f t="shared" si="28"/>
        <v>38112</v>
      </c>
      <c r="BE87" s="50">
        <f t="shared" si="29"/>
        <v>21225</v>
      </c>
      <c r="BF87" s="50">
        <f t="shared" si="30"/>
        <v>16887</v>
      </c>
      <c r="BG87" s="50">
        <f t="shared" si="31"/>
        <v>41893</v>
      </c>
      <c r="BH87" s="50">
        <f t="shared" si="32"/>
        <v>23223</v>
      </c>
      <c r="BI87" s="50">
        <f t="shared" si="33"/>
        <v>18670</v>
      </c>
      <c r="BK87">
        <v>359645</v>
      </c>
      <c r="BL87">
        <v>180598</v>
      </c>
      <c r="BM87">
        <f>BK87-BL87</f>
        <v>179047</v>
      </c>
      <c r="BN87">
        <v>445486</v>
      </c>
      <c r="BO87">
        <v>224565</v>
      </c>
      <c r="BP87">
        <f>BN87-BO87</f>
        <v>220921</v>
      </c>
      <c r="BR87">
        <v>25082</v>
      </c>
      <c r="BS87">
        <v>13972</v>
      </c>
      <c r="BT87">
        <f>BR87-BS87</f>
        <v>11110</v>
      </c>
      <c r="BU87">
        <v>27596</v>
      </c>
      <c r="BV87">
        <v>15307</v>
      </c>
      <c r="BW87">
        <f>BU87-BV87</f>
        <v>12289</v>
      </c>
      <c r="BY87">
        <v>80153</v>
      </c>
      <c r="BZ87">
        <v>45421</v>
      </c>
      <c r="CA87">
        <f>BY87-BZ87</f>
        <v>34732</v>
      </c>
      <c r="CB87">
        <v>96852</v>
      </c>
      <c r="CC87">
        <v>55440</v>
      </c>
      <c r="CD87">
        <f>CB87-CC87</f>
        <v>41412</v>
      </c>
      <c r="CF87">
        <v>13030</v>
      </c>
      <c r="CG87">
        <v>7253</v>
      </c>
      <c r="CH87">
        <f>CF87-CG87</f>
        <v>5777</v>
      </c>
      <c r="CI87">
        <v>14297</v>
      </c>
      <c r="CJ87">
        <v>7916</v>
      </c>
      <c r="CK87">
        <f>CI87-CJ87</f>
        <v>6381</v>
      </c>
    </row>
    <row r="88" spans="1:89">
      <c r="A88" s="1">
        <v>1936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W88" s="50">
        <f t="shared" si="22"/>
        <v>445463</v>
      </c>
      <c r="AX88" s="50">
        <f t="shared" si="23"/>
        <v>230671</v>
      </c>
      <c r="AY88" s="50">
        <f t="shared" si="24"/>
        <v>214792</v>
      </c>
      <c r="AZ88" s="50">
        <f t="shared" si="25"/>
        <v>568700</v>
      </c>
      <c r="BA88" s="50">
        <f t="shared" si="26"/>
        <v>295036</v>
      </c>
      <c r="BB88" s="50">
        <f t="shared" si="27"/>
        <v>273664</v>
      </c>
      <c r="BC88" s="50"/>
      <c r="BD88" s="50">
        <f t="shared" si="28"/>
        <v>38789</v>
      </c>
      <c r="BE88" s="50">
        <f t="shared" si="29"/>
        <v>21581</v>
      </c>
      <c r="BF88" s="50">
        <f t="shared" si="30"/>
        <v>17208</v>
      </c>
      <c r="BG88" s="50">
        <f t="shared" si="31"/>
        <v>43381</v>
      </c>
      <c r="BH88" s="50">
        <f t="shared" si="32"/>
        <v>23955</v>
      </c>
      <c r="BI88" s="50">
        <f t="shared" si="33"/>
        <v>19426</v>
      </c>
      <c r="BK88">
        <v>353465</v>
      </c>
      <c r="BL88">
        <v>178186</v>
      </c>
      <c r="BM88">
        <f t="shared" ref="BM88:BM91" si="37">BK88-BL88</f>
        <v>175279</v>
      </c>
      <c r="BN88">
        <v>454869</v>
      </c>
      <c r="BO88">
        <v>229314</v>
      </c>
      <c r="BP88">
        <f>BN88-BO88</f>
        <v>225555</v>
      </c>
      <c r="BR88">
        <v>25677</v>
      </c>
      <c r="BS88">
        <v>14332</v>
      </c>
      <c r="BT88">
        <f t="shared" ref="BT88:BT91" si="38">BR88-BS88</f>
        <v>11345</v>
      </c>
      <c r="BU88">
        <v>28718</v>
      </c>
      <c r="BV88">
        <v>15864</v>
      </c>
      <c r="BW88">
        <f t="shared" ref="BW88:BW91" si="39">BU88-BV88</f>
        <v>12854</v>
      </c>
      <c r="BY88">
        <v>91998</v>
      </c>
      <c r="BZ88">
        <v>52485</v>
      </c>
      <c r="CA88">
        <f t="shared" ref="CA88:CA91" si="40">BY88-BZ88</f>
        <v>39513</v>
      </c>
      <c r="CB88">
        <v>113831</v>
      </c>
      <c r="CC88">
        <v>65722</v>
      </c>
      <c r="CD88">
        <f t="shared" ref="CD88:CD91" si="41">CB88-CC88</f>
        <v>48109</v>
      </c>
      <c r="CF88">
        <v>13112</v>
      </c>
      <c r="CG88">
        <v>7249</v>
      </c>
      <c r="CH88">
        <f t="shared" ref="CH88:CH91" si="42">CF88-CG88</f>
        <v>5863</v>
      </c>
      <c r="CI88">
        <v>14663</v>
      </c>
      <c r="CJ88">
        <v>8091</v>
      </c>
      <c r="CK88">
        <f t="shared" ref="CK88:CK91" si="43">CI88-CJ88</f>
        <v>6572</v>
      </c>
    </row>
    <row r="89" spans="1:89">
      <c r="A89" s="1">
        <v>1937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W89" s="50">
        <f t="shared" si="22"/>
        <v>478470</v>
      </c>
      <c r="AX89" s="50">
        <f t="shared" si="23"/>
        <v>245199</v>
      </c>
      <c r="AY89" s="50">
        <f t="shared" si="24"/>
        <v>233271</v>
      </c>
      <c r="AZ89" s="50">
        <f t="shared" si="25"/>
        <v>587108</v>
      </c>
      <c r="BA89" s="50">
        <f t="shared" si="26"/>
        <v>302365</v>
      </c>
      <c r="BB89" s="50">
        <f t="shared" si="27"/>
        <v>284743</v>
      </c>
      <c r="BC89" s="50"/>
      <c r="BD89" s="50">
        <f t="shared" si="28"/>
        <v>39574</v>
      </c>
      <c r="BE89" s="50">
        <f t="shared" si="29"/>
        <v>22320</v>
      </c>
      <c r="BF89" s="50">
        <f t="shared" si="30"/>
        <v>17254</v>
      </c>
      <c r="BG89" s="50">
        <f t="shared" si="31"/>
        <v>44199</v>
      </c>
      <c r="BH89" s="50">
        <f t="shared" si="32"/>
        <v>24577</v>
      </c>
      <c r="BI89" s="50">
        <f t="shared" si="33"/>
        <v>19622</v>
      </c>
      <c r="BK89">
        <v>377693</v>
      </c>
      <c r="BL89">
        <v>188954</v>
      </c>
      <c r="BM89">
        <f t="shared" si="37"/>
        <v>188739</v>
      </c>
      <c r="BN89">
        <v>466260</v>
      </c>
      <c r="BO89">
        <v>234221</v>
      </c>
      <c r="BP89">
        <f t="shared" ref="BP89:BP91" si="44">BN89-BO89</f>
        <v>232039</v>
      </c>
      <c r="BR89">
        <v>26102</v>
      </c>
      <c r="BS89">
        <v>14541</v>
      </c>
      <c r="BT89">
        <f t="shared" si="38"/>
        <v>11561</v>
      </c>
      <c r="BU89">
        <v>29062</v>
      </c>
      <c r="BV89">
        <v>16168</v>
      </c>
      <c r="BW89">
        <f t="shared" si="39"/>
        <v>12894</v>
      </c>
      <c r="BY89">
        <v>100777</v>
      </c>
      <c r="BZ89">
        <v>56245</v>
      </c>
      <c r="CA89">
        <f t="shared" si="40"/>
        <v>44532</v>
      </c>
      <c r="CB89">
        <v>120848</v>
      </c>
      <c r="CC89">
        <v>68144</v>
      </c>
      <c r="CD89">
        <f t="shared" si="41"/>
        <v>52704</v>
      </c>
      <c r="CF89">
        <v>13472</v>
      </c>
      <c r="CG89">
        <v>7779</v>
      </c>
      <c r="CH89">
        <f t="shared" si="42"/>
        <v>5693</v>
      </c>
      <c r="CI89">
        <v>15137</v>
      </c>
      <c r="CJ89">
        <v>8409</v>
      </c>
      <c r="CK89">
        <f t="shared" si="43"/>
        <v>6728</v>
      </c>
    </row>
    <row r="90" spans="1:89">
      <c r="A90" s="1">
        <v>1938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W90" s="50">
        <f t="shared" si="22"/>
        <v>499911</v>
      </c>
      <c r="AX90" s="50">
        <f t="shared" si="23"/>
        <v>257360</v>
      </c>
      <c r="AY90" s="50">
        <f t="shared" si="24"/>
        <v>242551</v>
      </c>
      <c r="AZ90" s="50">
        <f t="shared" si="25"/>
        <v>611494</v>
      </c>
      <c r="BA90" s="50">
        <f t="shared" si="26"/>
        <v>315920</v>
      </c>
      <c r="BB90" s="50">
        <f t="shared" si="27"/>
        <v>295574</v>
      </c>
      <c r="BC90" s="50"/>
      <c r="BD90" s="50">
        <f t="shared" si="28"/>
        <v>41495</v>
      </c>
      <c r="BE90" s="50">
        <f t="shared" si="29"/>
        <v>23196</v>
      </c>
      <c r="BF90" s="50">
        <f t="shared" si="30"/>
        <v>18299</v>
      </c>
      <c r="BG90" s="50">
        <f t="shared" si="31"/>
        <v>45711</v>
      </c>
      <c r="BH90" s="50">
        <f t="shared" si="32"/>
        <v>25403</v>
      </c>
      <c r="BI90" s="50">
        <f t="shared" si="33"/>
        <v>20308</v>
      </c>
      <c r="BK90">
        <v>389069</v>
      </c>
      <c r="BL90">
        <v>195950</v>
      </c>
      <c r="BM90">
        <f t="shared" si="37"/>
        <v>193119</v>
      </c>
      <c r="BN90">
        <v>480259</v>
      </c>
      <c r="BO90">
        <v>242438</v>
      </c>
      <c r="BP90">
        <f t="shared" si="44"/>
        <v>237821</v>
      </c>
      <c r="BR90">
        <v>25426</v>
      </c>
      <c r="BS90">
        <v>14393</v>
      </c>
      <c r="BT90">
        <f t="shared" si="38"/>
        <v>11033</v>
      </c>
      <c r="BU90">
        <v>28117</v>
      </c>
      <c r="BV90">
        <v>15799</v>
      </c>
      <c r="BW90">
        <f t="shared" si="39"/>
        <v>12318</v>
      </c>
      <c r="BY90">
        <v>110842</v>
      </c>
      <c r="BZ90">
        <v>61410</v>
      </c>
      <c r="CA90">
        <f t="shared" si="40"/>
        <v>49432</v>
      </c>
      <c r="CB90">
        <v>131235</v>
      </c>
      <c r="CC90">
        <v>73482</v>
      </c>
      <c r="CD90">
        <f t="shared" si="41"/>
        <v>57753</v>
      </c>
      <c r="CF90">
        <v>16069</v>
      </c>
      <c r="CG90">
        <v>8803</v>
      </c>
      <c r="CH90">
        <f t="shared" si="42"/>
        <v>7266</v>
      </c>
      <c r="CI90">
        <v>17594</v>
      </c>
      <c r="CJ90">
        <v>9604</v>
      </c>
      <c r="CK90">
        <f t="shared" si="43"/>
        <v>7990</v>
      </c>
    </row>
    <row r="91" spans="1:89">
      <c r="A91" s="1">
        <v>1939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W91" s="50">
        <f t="shared" si="22"/>
        <v>489228</v>
      </c>
      <c r="AX91" s="50">
        <f t="shared" si="23"/>
        <v>251542</v>
      </c>
      <c r="AY91" s="50">
        <f t="shared" si="24"/>
        <v>237686</v>
      </c>
      <c r="AZ91" s="50">
        <f t="shared" si="25"/>
        <v>598800</v>
      </c>
      <c r="BA91" s="50">
        <f t="shared" si="26"/>
        <v>308636</v>
      </c>
      <c r="BB91" s="50">
        <f t="shared" si="27"/>
        <v>290164</v>
      </c>
      <c r="BC91" s="50"/>
      <c r="BD91" s="50">
        <f t="shared" si="28"/>
        <v>39575</v>
      </c>
      <c r="BE91" s="50">
        <f t="shared" si="29"/>
        <v>21819</v>
      </c>
      <c r="BF91" s="50">
        <f t="shared" si="30"/>
        <v>17756</v>
      </c>
      <c r="BG91" s="50">
        <f t="shared" si="31"/>
        <v>44404</v>
      </c>
      <c r="BH91" s="50">
        <f t="shared" si="32"/>
        <v>24511</v>
      </c>
      <c r="BI91" s="50">
        <f t="shared" si="33"/>
        <v>19893</v>
      </c>
      <c r="BK91">
        <v>388899</v>
      </c>
      <c r="BL91">
        <v>195528</v>
      </c>
      <c r="BM91">
        <f t="shared" si="37"/>
        <v>193371</v>
      </c>
      <c r="BN91">
        <v>479204</v>
      </c>
      <c r="BO91">
        <v>241664</v>
      </c>
      <c r="BP91">
        <f t="shared" si="44"/>
        <v>237540</v>
      </c>
      <c r="BR91">
        <v>24756</v>
      </c>
      <c r="BS91">
        <v>13789</v>
      </c>
      <c r="BT91">
        <f t="shared" si="38"/>
        <v>10967</v>
      </c>
      <c r="BU91">
        <v>28073</v>
      </c>
      <c r="BV91">
        <v>15665</v>
      </c>
      <c r="BW91">
        <f t="shared" si="39"/>
        <v>12408</v>
      </c>
      <c r="BY91">
        <v>100329</v>
      </c>
      <c r="BZ91">
        <v>56014</v>
      </c>
      <c r="CA91">
        <f t="shared" si="40"/>
        <v>44315</v>
      </c>
      <c r="CB91">
        <v>119596</v>
      </c>
      <c r="CC91">
        <v>66972</v>
      </c>
      <c r="CD91">
        <f t="shared" si="41"/>
        <v>52624</v>
      </c>
      <c r="CF91">
        <v>14819</v>
      </c>
      <c r="CG91">
        <v>8030</v>
      </c>
      <c r="CH91">
        <f t="shared" si="42"/>
        <v>6789</v>
      </c>
      <c r="CI91">
        <v>16331</v>
      </c>
      <c r="CJ91">
        <v>8846</v>
      </c>
      <c r="CK91">
        <f t="shared" si="43"/>
        <v>7485</v>
      </c>
    </row>
    <row r="92" spans="1:89">
      <c r="A92" s="1">
        <v>1940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W92">
        <v>534987</v>
      </c>
      <c r="AX92">
        <v>276305</v>
      </c>
      <c r="AY92">
        <f>AW92-AX92</f>
        <v>258682</v>
      </c>
      <c r="AZ92">
        <v>649458</v>
      </c>
      <c r="BA92">
        <v>336440</v>
      </c>
      <c r="BB92">
        <f>AZ92-BA92</f>
        <v>313018</v>
      </c>
      <c r="BD92">
        <v>44621</v>
      </c>
      <c r="BE92">
        <v>24740</v>
      </c>
      <c r="BF92">
        <f>BD92-BE92</f>
        <v>19881</v>
      </c>
      <c r="BG92">
        <v>49389</v>
      </c>
      <c r="BH92">
        <v>27157</v>
      </c>
      <c r="BI92">
        <f>BG92-BH92</f>
        <v>22232</v>
      </c>
    </row>
    <row r="93" spans="1:89">
      <c r="A93" s="1">
        <v>1941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W93">
        <v>538333</v>
      </c>
      <c r="AX93">
        <v>278278</v>
      </c>
      <c r="AY93">
        <v>260155</v>
      </c>
      <c r="AZ93">
        <v>665001</v>
      </c>
      <c r="BA93">
        <v>343682</v>
      </c>
      <c r="BB93">
        <f t="shared" ref="BB93:BB109" si="45">AZ93-BA93</f>
        <v>321319</v>
      </c>
      <c r="BD93">
        <v>45424</v>
      </c>
      <c r="BE93">
        <v>24264</v>
      </c>
      <c r="BF93">
        <v>21163</v>
      </c>
      <c r="BG93">
        <v>50296</v>
      </c>
      <c r="BH93">
        <v>26626</v>
      </c>
      <c r="BI93">
        <f t="shared" ref="BI93:BI109" si="46">BG93-BH93</f>
        <v>23670</v>
      </c>
    </row>
    <row r="94" spans="1:89">
      <c r="A94" s="1">
        <v>1942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W94">
        <v>568761</v>
      </c>
      <c r="AX94">
        <v>295588</v>
      </c>
      <c r="AY94">
        <f t="shared" ref="AY94:AY109" si="47">AW94-AX94</f>
        <v>273173</v>
      </c>
      <c r="AZ94">
        <v>675696</v>
      </c>
      <c r="BA94">
        <v>352259</v>
      </c>
      <c r="BB94">
        <f t="shared" si="45"/>
        <v>323437</v>
      </c>
      <c r="BD94">
        <v>50469</v>
      </c>
      <c r="BE94">
        <v>27032</v>
      </c>
      <c r="BF94">
        <v>23377</v>
      </c>
      <c r="BG94">
        <v>54983</v>
      </c>
      <c r="BH94">
        <v>29326</v>
      </c>
      <c r="BI94">
        <f t="shared" si="46"/>
        <v>25657</v>
      </c>
    </row>
    <row r="95" spans="1:89">
      <c r="A95" s="1">
        <v>1943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W95">
        <v>559988</v>
      </c>
      <c r="AX95">
        <v>291131</v>
      </c>
      <c r="AY95">
        <f t="shared" si="47"/>
        <v>268857</v>
      </c>
      <c r="AZ95">
        <v>670741</v>
      </c>
      <c r="BA95">
        <v>349626</v>
      </c>
      <c r="BB95">
        <f t="shared" si="45"/>
        <v>321115</v>
      </c>
      <c r="BD95">
        <v>54124</v>
      </c>
      <c r="BE95">
        <v>29149</v>
      </c>
      <c r="BF95">
        <f t="shared" ref="BF95:BF109" si="48">BD95-BE95</f>
        <v>24975</v>
      </c>
      <c r="BG95">
        <v>58911</v>
      </c>
      <c r="BH95">
        <v>31541</v>
      </c>
      <c r="BI95">
        <f t="shared" si="46"/>
        <v>27370</v>
      </c>
    </row>
    <row r="96" spans="1:89">
      <c r="A96" s="1">
        <v>1944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W96">
        <v>572889</v>
      </c>
      <c r="AX96">
        <v>296827</v>
      </c>
      <c r="AY96">
        <f t="shared" si="47"/>
        <v>276062</v>
      </c>
      <c r="AZ96">
        <v>685184</v>
      </c>
      <c r="BA96">
        <v>357906</v>
      </c>
      <c r="BB96">
        <f t="shared" si="45"/>
        <v>327278</v>
      </c>
      <c r="BD96">
        <v>56777</v>
      </c>
      <c r="BE96">
        <v>30731</v>
      </c>
      <c r="BF96">
        <f t="shared" si="48"/>
        <v>26046</v>
      </c>
      <c r="BG96">
        <v>62403</v>
      </c>
      <c r="BH96">
        <v>33348</v>
      </c>
      <c r="BI96">
        <f t="shared" si="46"/>
        <v>29055</v>
      </c>
    </row>
    <row r="97" spans="1:130">
      <c r="A97" s="1">
        <v>1945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W97">
        <v>573657</v>
      </c>
      <c r="AX97">
        <v>295365</v>
      </c>
      <c r="AY97">
        <f t="shared" si="47"/>
        <v>278292</v>
      </c>
      <c r="AZ97">
        <v>682079</v>
      </c>
      <c r="BA97">
        <v>384308</v>
      </c>
      <c r="BB97">
        <v>326571</v>
      </c>
      <c r="BD97">
        <v>58521</v>
      </c>
      <c r="BE97">
        <v>30970</v>
      </c>
      <c r="BF97">
        <f t="shared" si="48"/>
        <v>27551</v>
      </c>
      <c r="BG97">
        <v>64039</v>
      </c>
      <c r="BH97">
        <v>33634</v>
      </c>
      <c r="BI97">
        <f t="shared" si="46"/>
        <v>30405</v>
      </c>
    </row>
    <row r="98" spans="1:130">
      <c r="A98" s="1">
        <v>1946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W98">
        <v>605770</v>
      </c>
      <c r="AX98">
        <v>316630</v>
      </c>
      <c r="AY98">
        <f t="shared" si="47"/>
        <v>289140</v>
      </c>
      <c r="AZ98">
        <v>699864</v>
      </c>
      <c r="BA98">
        <v>365662</v>
      </c>
      <c r="BB98">
        <f t="shared" si="45"/>
        <v>334202</v>
      </c>
      <c r="BD98">
        <v>60626</v>
      </c>
      <c r="BE98">
        <v>31685</v>
      </c>
      <c r="BF98">
        <f t="shared" si="48"/>
        <v>28941</v>
      </c>
      <c r="BG98">
        <v>67271</v>
      </c>
      <c r="BH98">
        <v>35008</v>
      </c>
      <c r="BI98">
        <f t="shared" si="46"/>
        <v>32263</v>
      </c>
    </row>
    <row r="99" spans="1:130">
      <c r="A99" s="1">
        <v>1947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W99">
        <v>606656</v>
      </c>
      <c r="AX99">
        <v>316162</v>
      </c>
      <c r="AY99">
        <f t="shared" si="47"/>
        <v>290494</v>
      </c>
      <c r="AZ99">
        <v>713365</v>
      </c>
      <c r="BA99">
        <v>373697</v>
      </c>
      <c r="BB99">
        <f t="shared" si="45"/>
        <v>339668</v>
      </c>
      <c r="BD99">
        <v>65083</v>
      </c>
      <c r="BE99">
        <v>33463</v>
      </c>
      <c r="BF99">
        <f t="shared" si="48"/>
        <v>31620</v>
      </c>
      <c r="BG99">
        <v>71201</v>
      </c>
      <c r="BH99">
        <v>36509</v>
      </c>
      <c r="BI99">
        <f t="shared" si="46"/>
        <v>34692</v>
      </c>
    </row>
    <row r="100" spans="1:130">
      <c r="A100" s="1">
        <v>1948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W100">
        <v>623363</v>
      </c>
      <c r="AX100">
        <v>323161</v>
      </c>
      <c r="AY100">
        <f t="shared" si="47"/>
        <v>300202</v>
      </c>
      <c r="AZ100">
        <v>745999</v>
      </c>
      <c r="BA100">
        <v>390326</v>
      </c>
      <c r="BB100">
        <f t="shared" si="45"/>
        <v>355673</v>
      </c>
      <c r="BD100">
        <v>67316</v>
      </c>
      <c r="BE100">
        <v>34187</v>
      </c>
      <c r="BF100">
        <f t="shared" si="48"/>
        <v>33129</v>
      </c>
      <c r="BG100">
        <v>74721</v>
      </c>
      <c r="BH100">
        <v>37726</v>
      </c>
      <c r="BI100">
        <f t="shared" si="46"/>
        <v>36995</v>
      </c>
    </row>
    <row r="101" spans="1:130">
      <c r="A101" s="1">
        <v>1949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W101">
        <v>644944</v>
      </c>
      <c r="AX101">
        <v>334974</v>
      </c>
      <c r="AY101">
        <f t="shared" si="47"/>
        <v>309970</v>
      </c>
      <c r="AZ101">
        <v>775642</v>
      </c>
      <c r="BA101">
        <v>406643</v>
      </c>
      <c r="BB101">
        <f t="shared" si="45"/>
        <v>368999</v>
      </c>
      <c r="BD101">
        <v>70551</v>
      </c>
      <c r="BE101">
        <v>35416</v>
      </c>
      <c r="BF101">
        <f t="shared" si="48"/>
        <v>35135</v>
      </c>
      <c r="BG101">
        <v>77482</v>
      </c>
      <c r="BH101">
        <v>38728</v>
      </c>
      <c r="BI101">
        <f t="shared" si="46"/>
        <v>38754</v>
      </c>
    </row>
    <row r="102" spans="1:130">
      <c r="A102" s="1">
        <v>1950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W102">
        <v>661920</v>
      </c>
      <c r="AX102">
        <v>341635</v>
      </c>
      <c r="AY102">
        <f t="shared" si="47"/>
        <v>320285</v>
      </c>
      <c r="AZ102">
        <v>797590</v>
      </c>
      <c r="BA102">
        <v>416294</v>
      </c>
      <c r="BB102">
        <f t="shared" si="45"/>
        <v>381296</v>
      </c>
      <c r="BD102">
        <v>72984</v>
      </c>
      <c r="BE102">
        <v>36024</v>
      </c>
      <c r="BF102">
        <f t="shared" si="48"/>
        <v>36960</v>
      </c>
      <c r="BG102">
        <v>80937</v>
      </c>
      <c r="BH102">
        <v>39848</v>
      </c>
      <c r="BI102">
        <f t="shared" si="46"/>
        <v>41089</v>
      </c>
      <c r="DD102" s="83">
        <v>15</v>
      </c>
      <c r="DE102" s="83" t="s">
        <v>228</v>
      </c>
      <c r="DF102" s="62">
        <v>21.139999389648438</v>
      </c>
      <c r="DG102" s="62">
        <v>56.689998626708984</v>
      </c>
      <c r="DH102" s="62">
        <v>22.950000762939453</v>
      </c>
      <c r="DI102" s="62">
        <v>20.010000228881836</v>
      </c>
      <c r="DJ102" s="62">
        <v>9.3100004196166992</v>
      </c>
      <c r="DK102" s="62">
        <v>2.1800000667572021</v>
      </c>
      <c r="DL102" s="62">
        <v>1.5299999713897705</v>
      </c>
      <c r="DM102" s="62">
        <v>4.8000001907348633</v>
      </c>
      <c r="DN102" s="83">
        <v>3850</v>
      </c>
      <c r="DP102" s="83">
        <v>15</v>
      </c>
      <c r="DQ102" s="83" t="s">
        <v>228</v>
      </c>
      <c r="DR102" s="62">
        <v>22.930000305175781</v>
      </c>
      <c r="DS102" s="62">
        <v>55.889999389648438</v>
      </c>
      <c r="DT102" s="62">
        <v>23.440000534057617</v>
      </c>
      <c r="DU102" s="62">
        <v>19.790000915527344</v>
      </c>
      <c r="DV102" s="62">
        <v>8.9200000762939453</v>
      </c>
      <c r="DW102" s="62">
        <v>1.3899999856948853</v>
      </c>
      <c r="DX102" s="62">
        <v>0.87999999523162842</v>
      </c>
      <c r="DY102" s="62">
        <v>4.6399998664855957</v>
      </c>
      <c r="DZ102" s="83">
        <v>1963</v>
      </c>
    </row>
    <row r="103" spans="1:130">
      <c r="A103" s="1">
        <v>1951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W103">
        <v>675586</v>
      </c>
      <c r="AX103">
        <v>348433</v>
      </c>
      <c r="AY103">
        <f t="shared" si="47"/>
        <v>327153</v>
      </c>
      <c r="AZ103">
        <v>802697</v>
      </c>
      <c r="BA103">
        <v>417312</v>
      </c>
      <c r="BB103">
        <f t="shared" si="45"/>
        <v>385385</v>
      </c>
      <c r="BD103">
        <v>78306</v>
      </c>
      <c r="BE103">
        <v>38782</v>
      </c>
      <c r="BF103">
        <f t="shared" si="48"/>
        <v>39524</v>
      </c>
      <c r="BG103">
        <v>86584</v>
      </c>
      <c r="BH103">
        <v>42652</v>
      </c>
      <c r="BI103">
        <f t="shared" si="46"/>
        <v>43932</v>
      </c>
      <c r="DD103" s="83"/>
      <c r="DE103" s="83"/>
      <c r="DF103" s="62"/>
      <c r="DG103" s="62"/>
      <c r="DH103" s="62"/>
      <c r="DI103" s="62"/>
      <c r="DJ103" s="62"/>
      <c r="DK103" s="62"/>
      <c r="DL103" s="62"/>
      <c r="DM103" s="62"/>
      <c r="DN103" s="83"/>
      <c r="DP103" s="83"/>
      <c r="DQ103" s="83"/>
      <c r="DR103" s="62"/>
      <c r="DS103" s="62"/>
      <c r="DT103" s="62"/>
      <c r="DU103" s="62"/>
      <c r="DV103" s="62"/>
      <c r="DW103" s="62"/>
      <c r="DX103" s="62"/>
      <c r="DY103" s="62"/>
      <c r="DZ103" s="83"/>
    </row>
    <row r="104" spans="1:130">
      <c r="A104" s="1">
        <v>1952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DD104" s="83"/>
      <c r="DE104" s="83"/>
      <c r="DF104" s="62"/>
      <c r="DG104" s="62"/>
      <c r="DH104" s="62"/>
      <c r="DI104" s="62"/>
      <c r="DJ104" s="62"/>
      <c r="DK104" s="62"/>
      <c r="DL104" s="62"/>
      <c r="DM104" s="62"/>
      <c r="DN104" s="83"/>
      <c r="DP104" s="83"/>
      <c r="DQ104" s="83"/>
      <c r="DR104" s="62"/>
      <c r="DS104" s="62"/>
      <c r="DT104" s="62"/>
      <c r="DU104" s="62"/>
      <c r="DV104" s="62"/>
      <c r="DW104" s="62"/>
      <c r="DX104" s="62"/>
      <c r="DY104" s="62"/>
      <c r="DZ104" s="83"/>
    </row>
    <row r="105" spans="1:130">
      <c r="A105" s="1">
        <v>1953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DD105" s="83"/>
      <c r="DE105" s="83"/>
      <c r="DF105" s="62"/>
      <c r="DG105" s="62"/>
      <c r="DH105" s="62"/>
      <c r="DI105" s="62"/>
      <c r="DJ105" s="62"/>
      <c r="DK105" s="62"/>
      <c r="DL105" s="62"/>
      <c r="DM105" s="62"/>
      <c r="DN105" s="83"/>
      <c r="DP105" s="83"/>
      <c r="DQ105" s="83"/>
      <c r="DR105" s="62"/>
      <c r="DS105" s="62"/>
      <c r="DT105" s="62"/>
      <c r="DU105" s="62"/>
      <c r="DV105" s="62"/>
      <c r="DW105" s="62"/>
      <c r="DX105" s="62"/>
      <c r="DY105" s="62"/>
      <c r="DZ105" s="83"/>
    </row>
    <row r="106" spans="1:130">
      <c r="A106" s="1">
        <v>1954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DD106" s="83"/>
      <c r="DE106" s="83"/>
      <c r="DF106" s="62"/>
      <c r="DG106" s="62"/>
      <c r="DH106" s="62"/>
      <c r="DI106" s="62"/>
      <c r="DJ106" s="62"/>
      <c r="DK106" s="62"/>
      <c r="DL106" s="62"/>
      <c r="DM106" s="62"/>
      <c r="DN106" s="83"/>
      <c r="DP106" s="83"/>
      <c r="DQ106" s="83"/>
      <c r="DR106" s="62"/>
      <c r="DS106" s="62"/>
      <c r="DT106" s="62"/>
      <c r="DU106" s="62"/>
      <c r="DV106" s="62"/>
      <c r="DW106" s="62"/>
      <c r="DX106" s="62"/>
      <c r="DY106" s="62"/>
      <c r="DZ106" s="83"/>
    </row>
    <row r="107" spans="1:130">
      <c r="A107" s="1">
        <v>1955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W107">
        <v>846074</v>
      </c>
      <c r="AX107">
        <v>435908</v>
      </c>
      <c r="AY107">
        <f t="shared" si="47"/>
        <v>410166</v>
      </c>
      <c r="AZ107">
        <v>976046</v>
      </c>
      <c r="BA107">
        <v>505425</v>
      </c>
      <c r="BB107">
        <v>470621</v>
      </c>
      <c r="BD107">
        <v>114020</v>
      </c>
      <c r="BE107">
        <v>56859</v>
      </c>
      <c r="BF107">
        <f t="shared" si="48"/>
        <v>57161</v>
      </c>
      <c r="BG107">
        <v>126916</v>
      </c>
      <c r="BH107">
        <v>62967</v>
      </c>
      <c r="BI107">
        <f t="shared" si="46"/>
        <v>63949</v>
      </c>
      <c r="DD107" s="83">
        <v>15</v>
      </c>
      <c r="DE107" s="83" t="s">
        <v>228</v>
      </c>
      <c r="DF107" s="62">
        <v>19.170000076293945</v>
      </c>
      <c r="DG107" s="62">
        <v>56.569999694824219</v>
      </c>
      <c r="DH107" s="62">
        <v>22.899999618530273</v>
      </c>
      <c r="DI107" s="62">
        <v>22.299999237060547</v>
      </c>
      <c r="DJ107" s="62">
        <v>10.399999618530273</v>
      </c>
      <c r="DK107" s="62">
        <v>2.0199999809265137</v>
      </c>
      <c r="DL107" s="62">
        <v>1.4199999570846558</v>
      </c>
      <c r="DM107" s="62">
        <v>5.0199999809265137</v>
      </c>
      <c r="DN107" s="83">
        <v>4182</v>
      </c>
      <c r="DP107" s="83">
        <v>15</v>
      </c>
      <c r="DQ107" s="83" t="s">
        <v>228</v>
      </c>
      <c r="DR107" s="62">
        <v>20.5</v>
      </c>
      <c r="DS107" s="62">
        <v>56.040000915527344</v>
      </c>
      <c r="DT107" s="62">
        <v>23.489999771118164</v>
      </c>
      <c r="DU107" s="62">
        <v>21.889999389648438</v>
      </c>
      <c r="DV107" s="62">
        <v>9.880000114440918</v>
      </c>
      <c r="DW107" s="62">
        <v>1.2899999618530273</v>
      </c>
      <c r="DX107" s="62">
        <v>0.37999999523162842</v>
      </c>
      <c r="DY107" s="62">
        <v>4.8400001525878906</v>
      </c>
      <c r="DZ107" s="83">
        <v>2139</v>
      </c>
    </row>
    <row r="108" spans="1:130">
      <c r="A108" s="1">
        <v>1956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DD108" s="83"/>
      <c r="DE108" s="83"/>
      <c r="DF108" s="62"/>
      <c r="DG108" s="62"/>
      <c r="DH108" s="62"/>
      <c r="DI108" s="62"/>
      <c r="DJ108" s="62"/>
      <c r="DK108" s="62"/>
      <c r="DL108" s="62"/>
      <c r="DM108" s="62"/>
      <c r="DN108" s="83"/>
      <c r="DP108" s="83"/>
      <c r="DQ108" s="83"/>
      <c r="DR108" s="62"/>
      <c r="DS108" s="62"/>
      <c r="DT108" s="62"/>
      <c r="DU108" s="62"/>
      <c r="DV108" s="62"/>
      <c r="DW108" s="62"/>
      <c r="DX108" s="62"/>
      <c r="DY108" s="62"/>
      <c r="DZ108" s="83"/>
    </row>
    <row r="109" spans="1:130">
      <c r="A109" s="1">
        <v>1957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W109">
        <v>912530</v>
      </c>
      <c r="AX109">
        <v>471504</v>
      </c>
      <c r="AY109">
        <f t="shared" si="47"/>
        <v>441026</v>
      </c>
      <c r="AZ109">
        <v>1058773</v>
      </c>
      <c r="BA109">
        <v>548485</v>
      </c>
      <c r="BB109">
        <f t="shared" si="45"/>
        <v>510288</v>
      </c>
      <c r="BD109">
        <v>138652</v>
      </c>
      <c r="BE109">
        <v>69617</v>
      </c>
      <c r="BF109">
        <f t="shared" si="48"/>
        <v>69035</v>
      </c>
      <c r="BG109">
        <v>151446</v>
      </c>
      <c r="BH109">
        <v>75736</v>
      </c>
      <c r="BI109">
        <f t="shared" si="46"/>
        <v>75710</v>
      </c>
      <c r="DD109" s="83"/>
      <c r="DE109" s="83"/>
      <c r="DF109" s="62"/>
      <c r="DG109" s="62"/>
      <c r="DH109" s="62"/>
      <c r="DI109" s="62"/>
      <c r="DJ109" s="62"/>
      <c r="DK109" s="62"/>
      <c r="DL109" s="62"/>
      <c r="DM109" s="62"/>
      <c r="DN109" s="83"/>
      <c r="DP109" s="83"/>
      <c r="DQ109" s="83"/>
      <c r="DR109" s="62"/>
      <c r="DS109" s="62"/>
      <c r="DT109" s="62"/>
      <c r="DU109" s="62"/>
      <c r="DV109" s="62"/>
      <c r="DW109" s="62"/>
      <c r="DX109" s="62"/>
      <c r="DY109" s="62"/>
      <c r="DZ109" s="83"/>
    </row>
    <row r="110" spans="1:130">
      <c r="A110" s="1">
        <v>1958</v>
      </c>
      <c r="G110" s="6"/>
      <c r="H110" s="6"/>
      <c r="I110" s="6"/>
      <c r="J110" s="6"/>
      <c r="K110" s="8"/>
      <c r="L110" s="8"/>
      <c r="M110" s="8"/>
      <c r="N110" s="8"/>
      <c r="O110" s="8"/>
      <c r="P110" s="8"/>
      <c r="Q110" s="8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DD110" s="83"/>
      <c r="DE110" s="83"/>
      <c r="DF110" s="62"/>
      <c r="DG110" s="62"/>
      <c r="DH110" s="62"/>
      <c r="DI110" s="62"/>
      <c r="DJ110" s="62"/>
      <c r="DK110" s="62"/>
      <c r="DL110" s="62"/>
      <c r="DM110" s="62"/>
      <c r="DN110" s="83"/>
      <c r="DP110" s="83"/>
      <c r="DQ110" s="83"/>
      <c r="DR110" s="62"/>
      <c r="DS110" s="62"/>
      <c r="DT110" s="62"/>
      <c r="DU110" s="62"/>
      <c r="DV110" s="62"/>
      <c r="DW110" s="62"/>
      <c r="DX110" s="62"/>
      <c r="DY110" s="62"/>
      <c r="DZ110" s="83"/>
    </row>
    <row r="111" spans="1:130">
      <c r="A111" s="1">
        <v>1959</v>
      </c>
      <c r="G111" s="6"/>
      <c r="H111" s="6"/>
      <c r="I111" s="6"/>
      <c r="J111" s="6"/>
      <c r="K111" s="8"/>
      <c r="L111" s="8"/>
      <c r="M111" s="8"/>
      <c r="N111" s="8"/>
      <c r="O111" s="8"/>
      <c r="P111" s="8"/>
      <c r="Q111" s="8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DD111" s="83"/>
      <c r="DE111" s="83"/>
      <c r="DF111" s="62"/>
      <c r="DG111" s="62"/>
      <c r="DH111" s="62"/>
      <c r="DI111" s="62"/>
      <c r="DJ111" s="62"/>
      <c r="DK111" s="62"/>
      <c r="DL111" s="62"/>
      <c r="DM111" s="62"/>
      <c r="DN111" s="83"/>
      <c r="DP111" s="83"/>
      <c r="DQ111" s="83"/>
      <c r="DR111" s="62"/>
      <c r="DS111" s="62"/>
      <c r="DT111" s="62"/>
      <c r="DU111" s="62"/>
      <c r="DV111" s="62"/>
      <c r="DW111" s="62"/>
      <c r="DX111" s="62"/>
      <c r="DY111" s="62"/>
      <c r="DZ111" s="83"/>
    </row>
    <row r="112" spans="1:130">
      <c r="A112" s="1">
        <v>1960</v>
      </c>
      <c r="F112">
        <v>4.9909999999999997</v>
      </c>
      <c r="G112" s="6">
        <v>5.19</v>
      </c>
      <c r="H112" s="6">
        <v>4.8049999999999997</v>
      </c>
      <c r="I112" s="6">
        <v>3.7919999999999998</v>
      </c>
      <c r="J112" s="6">
        <v>3.8759999999999999</v>
      </c>
      <c r="K112" s="6">
        <v>3.714</v>
      </c>
      <c r="L112" s="6">
        <v>1.1279999999999999</v>
      </c>
      <c r="M112" s="6">
        <v>1.2150000000000001</v>
      </c>
      <c r="N112" s="6">
        <v>1.0469999999999999</v>
      </c>
      <c r="O112" s="6">
        <v>7.0999999999999994E-2</v>
      </c>
      <c r="P112" s="6">
        <v>9.9000000000000005E-2</v>
      </c>
      <c r="Q112" s="6">
        <v>4.3999999999999997E-2</v>
      </c>
      <c r="R112" s="6">
        <v>1</v>
      </c>
      <c r="S112" s="6">
        <v>1</v>
      </c>
      <c r="T112" s="6">
        <v>1</v>
      </c>
      <c r="U112" s="6">
        <v>0.24</v>
      </c>
      <c r="V112" s="6">
        <v>0.25</v>
      </c>
      <c r="W112" s="6">
        <v>0.25</v>
      </c>
      <c r="X112" s="6">
        <v>4.2000000000000003E-2</v>
      </c>
      <c r="Y112" s="6">
        <v>5.1999999999999998E-2</v>
      </c>
      <c r="Z112" s="6">
        <v>3.1E-2</v>
      </c>
      <c r="AA112" s="6">
        <v>20.2</v>
      </c>
      <c r="AB112" s="6">
        <v>18.5</v>
      </c>
      <c r="AC112" s="6">
        <v>21.8</v>
      </c>
      <c r="AD112" s="6">
        <v>55.3</v>
      </c>
      <c r="AE112" s="6">
        <v>55.6</v>
      </c>
      <c r="AF112" s="6">
        <v>55</v>
      </c>
      <c r="AG112" s="6">
        <v>22.1</v>
      </c>
      <c r="AH112" s="6">
        <v>21.8</v>
      </c>
      <c r="AI112" s="6">
        <v>22.4</v>
      </c>
      <c r="AJ112" s="6">
        <v>22.4</v>
      </c>
      <c r="AK112" s="6">
        <v>22.9</v>
      </c>
      <c r="AL112" s="6">
        <v>21.9</v>
      </c>
      <c r="AM112" s="6">
        <v>11</v>
      </c>
      <c r="AN112" s="6">
        <v>11.6</v>
      </c>
      <c r="AO112" s="9">
        <v>10.4</v>
      </c>
      <c r="AP112" s="9">
        <v>2.1</v>
      </c>
      <c r="AQ112" s="9">
        <v>3</v>
      </c>
      <c r="AR112" s="9">
        <v>1.3</v>
      </c>
      <c r="AS112" s="9">
        <v>1.4</v>
      </c>
      <c r="AT112" s="9">
        <v>2</v>
      </c>
      <c r="AU112" s="9">
        <v>0.9</v>
      </c>
      <c r="DD112" s="83">
        <v>15</v>
      </c>
      <c r="DE112" s="83" t="s">
        <v>228</v>
      </c>
      <c r="DF112" s="62">
        <v>17.459999084472656</v>
      </c>
      <c r="DG112" s="62">
        <v>56.259998321533203</v>
      </c>
      <c r="DH112" s="62">
        <v>23.75</v>
      </c>
      <c r="DI112" s="62">
        <v>24.489999771118164</v>
      </c>
      <c r="DJ112" s="62">
        <v>10.979999542236328</v>
      </c>
      <c r="DK112" s="62">
        <v>1.8799999952316284</v>
      </c>
      <c r="DL112" s="62">
        <v>1.2999999523162842</v>
      </c>
      <c r="DM112" s="62">
        <v>5.2199997901916504</v>
      </c>
      <c r="DN112" s="83">
        <v>4624</v>
      </c>
      <c r="DP112" s="83">
        <v>15</v>
      </c>
      <c r="DQ112" s="83" t="s">
        <v>228</v>
      </c>
      <c r="DR112" s="62">
        <v>18.770000457763672</v>
      </c>
      <c r="DS112" s="62">
        <v>55.819999694824219</v>
      </c>
      <c r="DT112" s="62">
        <v>24.139999389648438</v>
      </c>
      <c r="DU112" s="62">
        <v>24.129999160766602</v>
      </c>
      <c r="DV112" s="62">
        <v>10.609999656677246</v>
      </c>
      <c r="DW112" s="62">
        <v>1.25</v>
      </c>
      <c r="DX112" s="62">
        <v>0.34000000357627869</v>
      </c>
      <c r="DY112" s="62">
        <v>5.070000171661377</v>
      </c>
      <c r="DZ112" s="83">
        <v>2369</v>
      </c>
    </row>
    <row r="113" spans="1:130">
      <c r="A113" s="1">
        <v>1961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DD113" s="83"/>
      <c r="DE113" s="83"/>
      <c r="DF113" s="62"/>
      <c r="DG113" s="62"/>
      <c r="DH113" s="62"/>
      <c r="DI113" s="62"/>
      <c r="DJ113" s="62"/>
      <c r="DK113" s="62"/>
      <c r="DL113" s="62"/>
      <c r="DM113" s="62"/>
      <c r="DN113" s="83"/>
      <c r="DP113" s="83"/>
      <c r="DQ113" s="83"/>
      <c r="DR113" s="62"/>
      <c r="DS113" s="62"/>
      <c r="DT113" s="62"/>
      <c r="DU113" s="62"/>
      <c r="DV113" s="62"/>
      <c r="DW113" s="62"/>
      <c r="DX113" s="62"/>
      <c r="DY113" s="62"/>
      <c r="DZ113" s="83"/>
    </row>
    <row r="114" spans="1:130">
      <c r="A114" s="1">
        <v>1962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DD114" s="83"/>
      <c r="DE114" s="83"/>
      <c r="DF114" s="62"/>
      <c r="DG114" s="62"/>
      <c r="DH114" s="62"/>
      <c r="DI114" s="62"/>
      <c r="DJ114" s="62"/>
      <c r="DK114" s="62"/>
      <c r="DL114" s="62"/>
      <c r="DM114" s="62"/>
      <c r="DN114" s="83"/>
      <c r="DP114" s="83"/>
      <c r="DQ114" s="83"/>
      <c r="DR114" s="62"/>
      <c r="DS114" s="62"/>
      <c r="DT114" s="62"/>
      <c r="DU114" s="62"/>
      <c r="DV114" s="62"/>
      <c r="DW114" s="62"/>
      <c r="DX114" s="62"/>
      <c r="DY114" s="62"/>
      <c r="DZ114" s="83"/>
    </row>
    <row r="115" spans="1:130">
      <c r="A115" s="1">
        <v>1963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DD115" s="83"/>
      <c r="DE115" s="83"/>
      <c r="DF115" s="62"/>
      <c r="DG115" s="62"/>
      <c r="DH115" s="62"/>
      <c r="DI115" s="62"/>
      <c r="DJ115" s="62"/>
      <c r="DK115" s="62"/>
      <c r="DL115" s="62"/>
      <c r="DM115" s="62"/>
      <c r="DN115" s="83"/>
      <c r="DP115" s="83"/>
      <c r="DQ115" s="83"/>
      <c r="DR115" s="62"/>
      <c r="DS115" s="62"/>
      <c r="DT115" s="62"/>
      <c r="DU115" s="62"/>
      <c r="DV115" s="62"/>
      <c r="DW115" s="62"/>
      <c r="DX115" s="62"/>
      <c r="DY115" s="62"/>
      <c r="DZ115" s="83"/>
    </row>
    <row r="116" spans="1:130">
      <c r="A116" s="1">
        <v>1964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DD116" s="83"/>
      <c r="DE116" s="83"/>
      <c r="DF116" s="62"/>
      <c r="DG116" s="62"/>
      <c r="DH116" s="62"/>
      <c r="DI116" s="62"/>
      <c r="DJ116" s="62"/>
      <c r="DK116" s="62"/>
      <c r="DL116" s="62"/>
      <c r="DM116" s="62"/>
      <c r="DN116" s="83"/>
      <c r="DP116" s="83"/>
      <c r="DQ116" s="83"/>
      <c r="DR116" s="62"/>
      <c r="DS116" s="62"/>
      <c r="DT116" s="62"/>
      <c r="DU116" s="62"/>
      <c r="DV116" s="62"/>
      <c r="DW116" s="62"/>
      <c r="DX116" s="62"/>
      <c r="DY116" s="62"/>
      <c r="DZ116" s="83"/>
    </row>
    <row r="117" spans="1:130">
      <c r="A117" s="1">
        <v>1965</v>
      </c>
      <c r="F117">
        <v>4.7729999999999997</v>
      </c>
      <c r="G117" s="6">
        <v>4.9740000000000002</v>
      </c>
      <c r="H117" s="6">
        <v>4.5860000000000003</v>
      </c>
      <c r="I117" s="6">
        <v>3.6160000000000001</v>
      </c>
      <c r="J117" s="6">
        <v>3.7389999999999999</v>
      </c>
      <c r="K117" s="6">
        <v>3.5030000000000001</v>
      </c>
      <c r="L117" s="6">
        <v>1.0740000000000001</v>
      </c>
      <c r="M117" s="6">
        <v>1.1220000000000001</v>
      </c>
      <c r="N117" s="6">
        <v>1.03</v>
      </c>
      <c r="O117" s="6">
        <v>8.2000000000000003E-2</v>
      </c>
      <c r="P117" s="6">
        <v>0.113</v>
      </c>
      <c r="Q117" s="6">
        <v>5.2999999999999999E-2</v>
      </c>
      <c r="R117" s="6">
        <v>1</v>
      </c>
      <c r="S117" s="6">
        <v>1</v>
      </c>
      <c r="T117" s="6">
        <v>1</v>
      </c>
      <c r="U117" s="6">
        <v>0.34</v>
      </c>
      <c r="V117" s="6">
        <v>0.31</v>
      </c>
      <c r="W117" s="6">
        <v>0.35</v>
      </c>
      <c r="X117" s="6">
        <v>5.8999999999999997E-2</v>
      </c>
      <c r="Y117" s="6">
        <v>7.2999999999999995E-2</v>
      </c>
      <c r="Z117" s="6">
        <v>4.4999999999999998E-2</v>
      </c>
      <c r="AA117" s="6">
        <v>19.600000000000001</v>
      </c>
      <c r="AB117" s="6">
        <v>17.5</v>
      </c>
      <c r="AC117" s="6">
        <v>21.5</v>
      </c>
      <c r="AD117" s="6">
        <v>56.9</v>
      </c>
      <c r="AE117" s="6">
        <v>57.8</v>
      </c>
      <c r="AF117" s="6">
        <v>56</v>
      </c>
      <c r="AG117" s="6">
        <v>16.600000000000001</v>
      </c>
      <c r="AH117" s="6">
        <v>17.399999999999999</v>
      </c>
      <c r="AI117" s="6">
        <v>15.8</v>
      </c>
      <c r="AJ117" s="6">
        <v>21.1</v>
      </c>
      <c r="AK117" s="6">
        <v>21.3</v>
      </c>
      <c r="AL117" s="6">
        <v>20.9</v>
      </c>
      <c r="AM117" s="6">
        <v>9.8000000000000007</v>
      </c>
      <c r="AN117" s="6">
        <v>9.4</v>
      </c>
      <c r="AO117" s="9">
        <v>10.3</v>
      </c>
      <c r="AP117" s="9">
        <v>2.4</v>
      </c>
      <c r="AQ117" s="9">
        <v>3.4</v>
      </c>
      <c r="AR117" s="9">
        <v>1.6</v>
      </c>
      <c r="AS117" s="9">
        <v>1.7</v>
      </c>
      <c r="AT117" s="9">
        <v>2.2999999999999998</v>
      </c>
      <c r="AU117" s="9">
        <v>1.1000000000000001</v>
      </c>
      <c r="DD117" s="83">
        <v>15</v>
      </c>
      <c r="DE117" s="83" t="s">
        <v>228</v>
      </c>
      <c r="DF117" s="62">
        <v>13.460000038146973</v>
      </c>
      <c r="DG117" s="62">
        <v>57.150001525878906</v>
      </c>
      <c r="DH117" s="62">
        <v>24.549999237060547</v>
      </c>
      <c r="DI117" s="62">
        <v>26.659999847412109</v>
      </c>
      <c r="DJ117" s="62">
        <v>12.279999732971191</v>
      </c>
      <c r="DK117" s="62">
        <v>2.7999999523162842</v>
      </c>
      <c r="DL117" s="62">
        <v>1.9099999666213989</v>
      </c>
      <c r="DM117" s="62">
        <v>5.6500000953674316</v>
      </c>
      <c r="DN117" s="83">
        <v>5143</v>
      </c>
      <c r="DP117" s="83">
        <v>15</v>
      </c>
      <c r="DQ117" s="83" t="s">
        <v>228</v>
      </c>
      <c r="DR117" s="62">
        <v>14.399999618530273</v>
      </c>
      <c r="DS117" s="62">
        <v>57.240001678466797</v>
      </c>
      <c r="DT117" s="62">
        <v>24.790000915527344</v>
      </c>
      <c r="DU117" s="62">
        <v>26.450000762939453</v>
      </c>
      <c r="DV117" s="62">
        <v>12.119999885559082</v>
      </c>
      <c r="DW117" s="62">
        <v>1.8799999952316284</v>
      </c>
      <c r="DX117" s="62">
        <v>0.50999999046325684</v>
      </c>
      <c r="DY117" s="62">
        <v>5.4800000190734863</v>
      </c>
      <c r="DZ117" s="83">
        <v>2639</v>
      </c>
    </row>
    <row r="118" spans="1:130">
      <c r="A118" s="1">
        <v>1966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DD118" s="83"/>
      <c r="DE118" s="83"/>
      <c r="DF118" s="62"/>
      <c r="DG118" s="62"/>
      <c r="DH118" s="62"/>
      <c r="DI118" s="62"/>
      <c r="DJ118" s="62"/>
      <c r="DK118" s="62"/>
      <c r="DL118" s="62"/>
      <c r="DM118" s="62"/>
      <c r="DN118" s="83"/>
      <c r="DP118" s="83"/>
      <c r="DQ118" s="83"/>
      <c r="DR118" s="62"/>
      <c r="DS118" s="62"/>
      <c r="DT118" s="62"/>
      <c r="DU118" s="62"/>
      <c r="DV118" s="62"/>
      <c r="DW118" s="62"/>
      <c r="DX118" s="62"/>
      <c r="DY118" s="62"/>
      <c r="DZ118" s="83"/>
    </row>
    <row r="119" spans="1:130">
      <c r="A119" s="1">
        <v>1967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DD119" s="83"/>
      <c r="DE119" s="83"/>
      <c r="DF119" s="62"/>
      <c r="DG119" s="62"/>
      <c r="DH119" s="62"/>
      <c r="DI119" s="62"/>
      <c r="DJ119" s="62"/>
      <c r="DK119" s="62"/>
      <c r="DL119" s="62"/>
      <c r="DM119" s="62"/>
      <c r="DN119" s="83"/>
      <c r="DP119" s="83"/>
      <c r="DQ119" s="83"/>
      <c r="DR119" s="62"/>
      <c r="DS119" s="62"/>
      <c r="DT119" s="62"/>
      <c r="DU119" s="62"/>
      <c r="DV119" s="62"/>
      <c r="DW119" s="62"/>
      <c r="DX119" s="62"/>
      <c r="DY119" s="62"/>
      <c r="DZ119" s="83"/>
    </row>
    <row r="120" spans="1:130">
      <c r="A120" s="1">
        <v>1968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DD120" s="83"/>
      <c r="DE120" s="83"/>
      <c r="DF120" s="62"/>
      <c r="DG120" s="62"/>
      <c r="DH120" s="62"/>
      <c r="DI120" s="62"/>
      <c r="DJ120" s="62"/>
      <c r="DK120" s="62"/>
      <c r="DL120" s="62"/>
      <c r="DM120" s="62"/>
      <c r="DN120" s="83"/>
      <c r="DP120" s="83"/>
      <c r="DQ120" s="83"/>
      <c r="DR120" s="62"/>
      <c r="DS120" s="62"/>
      <c r="DT120" s="62"/>
      <c r="DU120" s="62"/>
      <c r="DV120" s="62"/>
      <c r="DW120" s="62"/>
      <c r="DX120" s="62"/>
      <c r="DY120" s="62"/>
      <c r="DZ120" s="83"/>
    </row>
    <row r="121" spans="1:130">
      <c r="A121" s="1">
        <v>1969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DD121" s="83"/>
      <c r="DE121" s="83"/>
      <c r="DF121" s="62"/>
      <c r="DG121" s="62"/>
      <c r="DH121" s="62"/>
      <c r="DI121" s="62"/>
      <c r="DJ121" s="62"/>
      <c r="DK121" s="62"/>
      <c r="DL121" s="62"/>
      <c r="DM121" s="62"/>
      <c r="DN121" s="83"/>
      <c r="DP121" s="83"/>
      <c r="DQ121" s="83"/>
      <c r="DR121" s="62"/>
      <c r="DS121" s="62"/>
      <c r="DT121" s="62"/>
      <c r="DU121" s="62"/>
      <c r="DV121" s="62"/>
      <c r="DW121" s="62"/>
      <c r="DX121" s="62"/>
      <c r="DY121" s="62"/>
      <c r="DZ121" s="83"/>
    </row>
    <row r="122" spans="1:130">
      <c r="A122" s="1">
        <v>1970</v>
      </c>
      <c r="C122">
        <v>86.1</v>
      </c>
      <c r="D122">
        <v>94.7</v>
      </c>
      <c r="F122">
        <v>5.48</v>
      </c>
      <c r="G122" s="6">
        <v>5.6710000000000003</v>
      </c>
      <c r="H122" s="6">
        <v>5.3040000000000003</v>
      </c>
      <c r="I122" s="6">
        <v>3.9670000000000001</v>
      </c>
      <c r="J122" s="6">
        <v>4.07</v>
      </c>
      <c r="K122" s="6">
        <v>3.8730000000000002</v>
      </c>
      <c r="L122" s="6">
        <v>1.385</v>
      </c>
      <c r="M122" s="6">
        <v>1.427</v>
      </c>
      <c r="N122" s="6">
        <v>1.347</v>
      </c>
      <c r="O122" s="6">
        <v>0.128</v>
      </c>
      <c r="P122" s="6">
        <v>0.17499999999999999</v>
      </c>
      <c r="Q122" s="6">
        <v>8.5000000000000006E-2</v>
      </c>
      <c r="R122" s="6">
        <v>1</v>
      </c>
      <c r="S122" s="6">
        <v>1</v>
      </c>
      <c r="T122" s="6">
        <v>1</v>
      </c>
      <c r="U122" s="6">
        <v>0.39</v>
      </c>
      <c r="V122" s="6">
        <v>0.36</v>
      </c>
      <c r="W122" s="6">
        <v>0.42</v>
      </c>
      <c r="X122" s="6">
        <v>9.4E-2</v>
      </c>
      <c r="Y122" s="6">
        <v>0.115</v>
      </c>
      <c r="Z122" s="6">
        <v>7.1999999999999995E-2</v>
      </c>
      <c r="AA122" s="6">
        <v>12.4</v>
      </c>
      <c r="AB122" s="6">
        <v>11.4</v>
      </c>
      <c r="AC122" s="6">
        <v>13.3</v>
      </c>
      <c r="AD122" s="6">
        <v>57.2</v>
      </c>
      <c r="AE122" s="6">
        <v>56.7</v>
      </c>
      <c r="AF122" s="6">
        <v>57.7</v>
      </c>
      <c r="AG122" s="9">
        <v>14.2</v>
      </c>
      <c r="AH122" s="8">
        <v>15.1</v>
      </c>
      <c r="AI122" s="6">
        <v>13.4</v>
      </c>
      <c r="AJ122" s="6">
        <v>26.6</v>
      </c>
      <c r="AK122" s="6">
        <v>26.7</v>
      </c>
      <c r="AL122" s="6">
        <v>26.5</v>
      </c>
      <c r="AM122" s="6">
        <v>12</v>
      </c>
      <c r="AN122" s="6">
        <v>10.4</v>
      </c>
      <c r="AO122" s="9">
        <v>13.4</v>
      </c>
      <c r="AP122" s="9">
        <v>3.8</v>
      </c>
      <c r="AQ122" s="9">
        <v>5.2</v>
      </c>
      <c r="AR122" s="9">
        <v>2.5</v>
      </c>
      <c r="AS122" s="9">
        <v>2.6</v>
      </c>
      <c r="AT122" s="9">
        <v>3.5</v>
      </c>
      <c r="AU122" s="9">
        <v>1.7</v>
      </c>
      <c r="DD122" s="83">
        <v>15</v>
      </c>
      <c r="DE122" s="83" t="s">
        <v>228</v>
      </c>
      <c r="DF122" s="62">
        <v>9.7100000381469727</v>
      </c>
      <c r="DG122" s="62">
        <v>57.599998474121094</v>
      </c>
      <c r="DH122" s="62">
        <v>25.340000152587891</v>
      </c>
      <c r="DI122" s="62">
        <v>28.889999389648438</v>
      </c>
      <c r="DJ122" s="62">
        <v>13.560000419616699</v>
      </c>
      <c r="DK122" s="62">
        <v>3.809999942779541</v>
      </c>
      <c r="DL122" s="62">
        <v>2.6500000953674316</v>
      </c>
      <c r="DM122" s="62">
        <v>6.0799999237060547</v>
      </c>
      <c r="DN122" s="83">
        <v>5772</v>
      </c>
      <c r="DP122" s="83">
        <v>15</v>
      </c>
      <c r="DQ122" s="83" t="s">
        <v>228</v>
      </c>
      <c r="DR122" s="62">
        <v>10.489999771118164</v>
      </c>
      <c r="DS122" s="62">
        <v>57.810001373291016</v>
      </c>
      <c r="DT122" s="62">
        <v>25.440000534057617</v>
      </c>
      <c r="DU122" s="62">
        <v>28.930000305175781</v>
      </c>
      <c r="DV122" s="62">
        <v>13.729999542236328</v>
      </c>
      <c r="DW122" s="62">
        <v>2.7000000476837158</v>
      </c>
      <c r="DX122" s="62">
        <v>0.73000001907348633</v>
      </c>
      <c r="DY122" s="62">
        <v>5.9099998474121094</v>
      </c>
      <c r="DZ122" s="83">
        <v>2965</v>
      </c>
    </row>
    <row r="123" spans="1:130">
      <c r="A123" s="1">
        <v>1971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DD123" s="83"/>
      <c r="DE123" s="83"/>
      <c r="DF123" s="62"/>
      <c r="DG123" s="62"/>
      <c r="DH123" s="62"/>
      <c r="DI123" s="62"/>
      <c r="DJ123" s="62"/>
      <c r="DK123" s="62"/>
      <c r="DL123" s="62"/>
      <c r="DM123" s="62"/>
      <c r="DN123" s="83"/>
      <c r="DP123" s="83"/>
      <c r="DQ123" s="83"/>
      <c r="DR123" s="62"/>
      <c r="DS123" s="62"/>
      <c r="DT123" s="62"/>
      <c r="DU123" s="62"/>
      <c r="DV123" s="62"/>
      <c r="DW123" s="62"/>
      <c r="DX123" s="62"/>
      <c r="DY123" s="62"/>
      <c r="DZ123" s="83"/>
    </row>
    <row r="124" spans="1:130">
      <c r="A124" s="1">
        <v>1972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DD124" s="83"/>
      <c r="DE124" s="83"/>
      <c r="DF124" s="62"/>
      <c r="DG124" s="62"/>
      <c r="DH124" s="62"/>
      <c r="DI124" s="62"/>
      <c r="DJ124" s="62"/>
      <c r="DK124" s="62"/>
      <c r="DL124" s="62"/>
      <c r="DM124" s="62"/>
      <c r="DN124" s="83"/>
      <c r="DP124" s="83"/>
      <c r="DQ124" s="83"/>
      <c r="DR124" s="62"/>
      <c r="DS124" s="62"/>
      <c r="DT124" s="62"/>
      <c r="DU124" s="62"/>
      <c r="DV124" s="62"/>
      <c r="DW124" s="62"/>
      <c r="DX124" s="62"/>
      <c r="DY124" s="62"/>
      <c r="DZ124" s="83"/>
    </row>
    <row r="125" spans="1:130">
      <c r="A125" s="1">
        <v>1973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DD125" s="83"/>
      <c r="DE125" s="83"/>
      <c r="DF125" s="62"/>
      <c r="DG125" s="62"/>
      <c r="DH125" s="62"/>
      <c r="DI125" s="62"/>
      <c r="DJ125" s="62"/>
      <c r="DK125" s="62"/>
      <c r="DL125" s="62"/>
      <c r="DM125" s="62"/>
      <c r="DN125" s="83"/>
      <c r="DP125" s="83"/>
      <c r="DQ125" s="83"/>
      <c r="DR125" s="62"/>
      <c r="DS125" s="62"/>
      <c r="DT125" s="62"/>
      <c r="DU125" s="62"/>
      <c r="DV125" s="62"/>
      <c r="DW125" s="62"/>
      <c r="DX125" s="62"/>
      <c r="DY125" s="62"/>
      <c r="DZ125" s="83"/>
    </row>
    <row r="126" spans="1:130">
      <c r="A126" s="1">
        <v>1974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DD126" s="83"/>
      <c r="DE126" s="83"/>
      <c r="DF126" s="62"/>
      <c r="DG126" s="62"/>
      <c r="DH126" s="62"/>
      <c r="DI126" s="62"/>
      <c r="DJ126" s="62"/>
      <c r="DK126" s="62"/>
      <c r="DL126" s="62"/>
      <c r="DM126" s="62"/>
      <c r="DN126" s="83"/>
      <c r="DP126" s="83"/>
      <c r="DQ126" s="83"/>
      <c r="DR126" s="62"/>
      <c r="DS126" s="62"/>
      <c r="DT126" s="62"/>
      <c r="DU126" s="62"/>
      <c r="DV126" s="62"/>
      <c r="DW126" s="62"/>
      <c r="DX126" s="62"/>
      <c r="DY126" s="62"/>
      <c r="DZ126" s="83"/>
    </row>
    <row r="127" spans="1:130">
      <c r="A127" s="1">
        <v>1975</v>
      </c>
      <c r="C127">
        <v>88.38</v>
      </c>
      <c r="D127">
        <v>95.99</v>
      </c>
      <c r="F127">
        <v>5.5540000000000003</v>
      </c>
      <c r="G127" s="6">
        <v>5.7530000000000001</v>
      </c>
      <c r="H127" s="6">
        <v>5.3730000000000002</v>
      </c>
      <c r="I127" s="6">
        <v>4.0049999999999999</v>
      </c>
      <c r="J127" s="6">
        <v>4.1390000000000002</v>
      </c>
      <c r="K127" s="6">
        <v>3.883</v>
      </c>
      <c r="L127" s="6">
        <v>1.389</v>
      </c>
      <c r="M127" s="6">
        <v>1.4</v>
      </c>
      <c r="N127" s="6">
        <v>1.3779999999999999</v>
      </c>
      <c r="O127" s="6">
        <v>0.161</v>
      </c>
      <c r="P127" s="6">
        <v>0.214</v>
      </c>
      <c r="Q127" s="6">
        <v>0.112</v>
      </c>
      <c r="R127" s="6">
        <v>1</v>
      </c>
      <c r="S127" s="6">
        <v>1</v>
      </c>
      <c r="T127" s="6">
        <v>1</v>
      </c>
      <c r="U127" s="6">
        <v>0.48</v>
      </c>
      <c r="V127" s="6">
        <v>0.45</v>
      </c>
      <c r="W127" s="6">
        <v>0.52</v>
      </c>
      <c r="X127" s="6">
        <v>0.156</v>
      </c>
      <c r="Y127" s="6">
        <v>0.18099999999999999</v>
      </c>
      <c r="Z127" s="6">
        <v>0.15</v>
      </c>
      <c r="AA127" s="6">
        <v>10.6</v>
      </c>
      <c r="AB127" s="6">
        <v>8.6999999999999993</v>
      </c>
      <c r="AC127" s="6">
        <v>12.3</v>
      </c>
      <c r="AD127" s="6">
        <v>59.1</v>
      </c>
      <c r="AE127" s="6">
        <v>55.8</v>
      </c>
      <c r="AF127" s="6">
        <v>58.4</v>
      </c>
      <c r="AG127" s="9">
        <v>13.7</v>
      </c>
      <c r="AH127" s="6">
        <v>15.2</v>
      </c>
      <c r="AI127" s="6">
        <v>12.4</v>
      </c>
      <c r="AJ127" s="6">
        <v>25.5</v>
      </c>
      <c r="AK127" s="6">
        <v>25</v>
      </c>
      <c r="AL127" s="6">
        <v>26</v>
      </c>
      <c r="AM127" s="6">
        <v>11.2</v>
      </c>
      <c r="AN127" s="6">
        <v>8.8000000000000007</v>
      </c>
      <c r="AO127" s="9">
        <v>13.3</v>
      </c>
      <c r="AP127" s="9">
        <v>4.8</v>
      </c>
      <c r="AQ127" s="9">
        <v>6.4</v>
      </c>
      <c r="AR127" s="9">
        <v>3.3</v>
      </c>
      <c r="AS127" s="9">
        <v>3.3</v>
      </c>
      <c r="AT127" s="9">
        <v>4.3</v>
      </c>
      <c r="AU127" s="9">
        <v>2.2999999999999998</v>
      </c>
      <c r="DD127" s="83">
        <v>15</v>
      </c>
      <c r="DE127" s="83" t="s">
        <v>228</v>
      </c>
      <c r="DF127" s="62">
        <v>7.880000114440918</v>
      </c>
      <c r="DG127" s="62">
        <v>55.810001373291016</v>
      </c>
      <c r="DH127" s="62">
        <v>27.700000762939453</v>
      </c>
      <c r="DI127" s="62">
        <v>30.489999771118164</v>
      </c>
      <c r="DJ127" s="62">
        <v>14.789999961853027</v>
      </c>
      <c r="DK127" s="62">
        <v>5.8299999237060547</v>
      </c>
      <c r="DL127" s="62">
        <v>2.7300000190734863</v>
      </c>
      <c r="DM127" s="62">
        <v>6.559999942779541</v>
      </c>
      <c r="DN127" s="83">
        <v>6561</v>
      </c>
      <c r="DP127" s="83">
        <v>15</v>
      </c>
      <c r="DQ127" s="83" t="s">
        <v>228</v>
      </c>
      <c r="DR127" s="62">
        <v>8.5200004577636719</v>
      </c>
      <c r="DS127" s="62">
        <v>55.950000762939453</v>
      </c>
      <c r="DT127" s="62">
        <v>27.620000839233398</v>
      </c>
      <c r="DU127" s="62">
        <v>30.590000152587891</v>
      </c>
      <c r="DV127" s="62">
        <v>15.189999580383301</v>
      </c>
      <c r="DW127" s="62">
        <v>4.9200000762939453</v>
      </c>
      <c r="DX127" s="62">
        <v>1.2899999618530273</v>
      </c>
      <c r="DY127" s="62">
        <v>6.429999828338623</v>
      </c>
      <c r="DZ127" s="83">
        <v>3373</v>
      </c>
    </row>
    <row r="128" spans="1:130">
      <c r="A128" s="1">
        <v>1976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DD128" s="83"/>
      <c r="DE128" s="83"/>
      <c r="DF128" s="62"/>
      <c r="DG128" s="62"/>
      <c r="DH128" s="62"/>
      <c r="DI128" s="62"/>
      <c r="DJ128" s="62"/>
      <c r="DK128" s="62"/>
      <c r="DL128" s="62"/>
      <c r="DM128" s="62"/>
      <c r="DN128" s="83"/>
      <c r="DP128" s="83"/>
      <c r="DQ128" s="83"/>
      <c r="DR128" s="62"/>
      <c r="DS128" s="62"/>
      <c r="DT128" s="62"/>
      <c r="DU128" s="62"/>
      <c r="DV128" s="62"/>
      <c r="DW128" s="62"/>
      <c r="DX128" s="62"/>
      <c r="DY128" s="62"/>
      <c r="DZ128" s="83"/>
    </row>
    <row r="129" spans="1:130">
      <c r="A129" s="1">
        <v>1977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DD129" s="83"/>
      <c r="DE129" s="83"/>
      <c r="DF129" s="62"/>
      <c r="DG129" s="62"/>
      <c r="DH129" s="62"/>
      <c r="DI129" s="62"/>
      <c r="DJ129" s="62"/>
      <c r="DK129" s="62"/>
      <c r="DL129" s="62"/>
      <c r="DM129" s="62"/>
      <c r="DN129" s="83"/>
      <c r="DP129" s="83"/>
      <c r="DQ129" s="83"/>
      <c r="DR129" s="62"/>
      <c r="DS129" s="62"/>
      <c r="DT129" s="62"/>
      <c r="DU129" s="62"/>
      <c r="DV129" s="62"/>
      <c r="DW129" s="62"/>
      <c r="DX129" s="62"/>
      <c r="DY129" s="62"/>
      <c r="DZ129" s="83"/>
    </row>
    <row r="130" spans="1:130">
      <c r="A130" s="1">
        <v>1978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DD130" s="83"/>
      <c r="DE130" s="83"/>
      <c r="DF130" s="62"/>
      <c r="DG130" s="62"/>
      <c r="DH130" s="62"/>
      <c r="DI130" s="62"/>
      <c r="DJ130" s="62"/>
      <c r="DK130" s="62"/>
      <c r="DL130" s="62"/>
      <c r="DM130" s="62"/>
      <c r="DN130" s="83"/>
      <c r="DP130" s="83"/>
      <c r="DQ130" s="83"/>
      <c r="DR130" s="62"/>
      <c r="DS130" s="62"/>
      <c r="DT130" s="62"/>
      <c r="DU130" s="62"/>
      <c r="DV130" s="62"/>
      <c r="DW130" s="62"/>
      <c r="DX130" s="62"/>
      <c r="DY130" s="62"/>
      <c r="DZ130" s="83"/>
    </row>
    <row r="131" spans="1:130">
      <c r="A131" s="1">
        <v>1979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DD131" s="83"/>
      <c r="DE131" s="83"/>
      <c r="DF131" s="62"/>
      <c r="DG131" s="62"/>
      <c r="DH131" s="62"/>
      <c r="DI131" s="62"/>
      <c r="DJ131" s="62"/>
      <c r="DK131" s="62"/>
      <c r="DL131" s="62"/>
      <c r="DM131" s="62"/>
      <c r="DN131" s="83"/>
      <c r="DP131" s="83"/>
      <c r="DQ131" s="83"/>
      <c r="DR131" s="62"/>
      <c r="DS131" s="62"/>
      <c r="DT131" s="62"/>
      <c r="DU131" s="62"/>
      <c r="DV131" s="62"/>
      <c r="DW131" s="62"/>
      <c r="DX131" s="62"/>
      <c r="DY131" s="62"/>
      <c r="DZ131" s="83"/>
    </row>
    <row r="132" spans="1:130">
      <c r="A132" s="1">
        <v>1980</v>
      </c>
      <c r="C132">
        <v>90.54</v>
      </c>
      <c r="D132">
        <v>96.97</v>
      </c>
      <c r="F132">
        <v>5.9560000000000004</v>
      </c>
      <c r="G132" s="6">
        <v>6.0979999999999999</v>
      </c>
      <c r="H132" s="6">
        <v>5.8250000000000002</v>
      </c>
      <c r="I132" s="6">
        <v>4.1280000000000001</v>
      </c>
      <c r="J132" s="6">
        <v>4.2279999999999998</v>
      </c>
      <c r="K132" s="6">
        <v>4.0359999999999996</v>
      </c>
      <c r="L132" s="6">
        <v>1.5860000000000001</v>
      </c>
      <c r="M132" s="6">
        <v>1.583</v>
      </c>
      <c r="N132" s="6">
        <v>1.589</v>
      </c>
      <c r="O132" s="6">
        <v>0.24199999999999999</v>
      </c>
      <c r="P132" s="6">
        <v>0.28799999999999998</v>
      </c>
      <c r="Q132" s="6">
        <v>0.2</v>
      </c>
      <c r="R132" s="6">
        <v>1</v>
      </c>
      <c r="S132" s="6">
        <v>1</v>
      </c>
      <c r="T132" s="6">
        <v>1</v>
      </c>
      <c r="U132" s="6">
        <v>0.55000000000000004</v>
      </c>
      <c r="V132" s="6">
        <v>0.51</v>
      </c>
      <c r="W132" s="6">
        <v>0.59</v>
      </c>
      <c r="X132" s="6">
        <v>0.13200000000000001</v>
      </c>
      <c r="Y132" s="6">
        <v>0.14699999999999999</v>
      </c>
      <c r="Z132" s="6">
        <v>0.113</v>
      </c>
      <c r="AA132" s="6">
        <v>9.4</v>
      </c>
      <c r="AB132" s="6">
        <v>8.6999999999999993</v>
      </c>
      <c r="AC132" s="6">
        <v>10</v>
      </c>
      <c r="AD132" s="6">
        <v>56.6</v>
      </c>
      <c r="AE132" s="6">
        <v>56.3</v>
      </c>
      <c r="AF132" s="6">
        <v>56.9</v>
      </c>
      <c r="AG132" s="9">
        <v>12.8</v>
      </c>
      <c r="AH132" s="6">
        <v>16.14</v>
      </c>
      <c r="AI132" s="6">
        <v>11.6</v>
      </c>
      <c r="AJ132" s="6">
        <v>26.9</v>
      </c>
      <c r="AK132" s="6">
        <v>26.7</v>
      </c>
      <c r="AL132" s="6">
        <v>27.1</v>
      </c>
      <c r="AM132" s="6">
        <v>11.6</v>
      </c>
      <c r="AN132" s="6">
        <v>8.8000000000000007</v>
      </c>
      <c r="AO132" s="9">
        <v>14.1</v>
      </c>
      <c r="AP132" s="9">
        <v>7.2</v>
      </c>
      <c r="AQ132" s="9">
        <v>8.6</v>
      </c>
      <c r="AR132" s="9">
        <v>5.9</v>
      </c>
      <c r="AS132" s="9">
        <v>4.9000000000000004</v>
      </c>
      <c r="AT132" s="9">
        <v>5.8</v>
      </c>
      <c r="AU132" s="9">
        <v>4.0999999999999996</v>
      </c>
      <c r="DD132" s="83">
        <v>15</v>
      </c>
      <c r="DE132" s="83" t="s">
        <v>228</v>
      </c>
      <c r="DF132" s="62">
        <v>6.8000001907348633</v>
      </c>
      <c r="DG132" s="62">
        <v>52.450000762939453</v>
      </c>
      <c r="DH132" s="62">
        <v>27.600000381469727</v>
      </c>
      <c r="DI132" s="62">
        <v>33.650001525878906</v>
      </c>
      <c r="DJ132" s="62">
        <v>17.329999923706055</v>
      </c>
      <c r="DK132" s="62">
        <v>7.0999999046325684</v>
      </c>
      <c r="DL132" s="62">
        <v>1.4900000095367432</v>
      </c>
      <c r="DM132" s="62">
        <v>6.9699997901916504</v>
      </c>
      <c r="DN132" s="83">
        <v>7484</v>
      </c>
      <c r="DP132" s="83">
        <v>15</v>
      </c>
      <c r="DQ132" s="83" t="s">
        <v>228</v>
      </c>
      <c r="DR132" s="62">
        <v>7.4099998474121094</v>
      </c>
      <c r="DS132" s="62">
        <v>52.490001678466797</v>
      </c>
      <c r="DT132" s="62">
        <v>27.399999618530273</v>
      </c>
      <c r="DU132" s="62">
        <v>33.849998474121094</v>
      </c>
      <c r="DV132" s="62">
        <v>18.020000457763672</v>
      </c>
      <c r="DW132" s="62">
        <v>6.2600002288818359</v>
      </c>
      <c r="DX132" s="62">
        <v>1.1299999952316284</v>
      </c>
      <c r="DY132" s="62">
        <v>6.880000114440918</v>
      </c>
      <c r="DZ132" s="83">
        <v>3840</v>
      </c>
    </row>
    <row r="133" spans="1:130">
      <c r="A133" s="1">
        <v>1981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DD133" s="83"/>
      <c r="DE133" s="83"/>
      <c r="DF133" s="62"/>
      <c r="DG133" s="62"/>
      <c r="DH133" s="62"/>
      <c r="DI133" s="62"/>
      <c r="DJ133" s="62"/>
      <c r="DK133" s="62"/>
      <c r="DL133" s="62"/>
      <c r="DM133" s="62"/>
      <c r="DN133" s="83"/>
      <c r="DP133" s="83"/>
      <c r="DQ133" s="83"/>
      <c r="DR133" s="62"/>
      <c r="DS133" s="62"/>
      <c r="DT133" s="62"/>
      <c r="DU133" s="62"/>
      <c r="DV133" s="62"/>
      <c r="DW133" s="62"/>
      <c r="DX133" s="62"/>
      <c r="DY133" s="62"/>
      <c r="DZ133" s="83"/>
    </row>
    <row r="134" spans="1:130">
      <c r="A134" s="1">
        <v>1982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DD134" s="83"/>
      <c r="DE134" s="83"/>
      <c r="DF134" s="62"/>
      <c r="DG134" s="62"/>
      <c r="DH134" s="62"/>
      <c r="DI134" s="62"/>
      <c r="DJ134" s="62"/>
      <c r="DK134" s="62"/>
      <c r="DL134" s="62"/>
      <c r="DM134" s="62"/>
      <c r="DN134" s="83"/>
      <c r="DP134" s="83"/>
      <c r="DQ134" s="83"/>
      <c r="DR134" s="62"/>
      <c r="DS134" s="62"/>
      <c r="DT134" s="62"/>
      <c r="DU134" s="62"/>
      <c r="DV134" s="62"/>
      <c r="DW134" s="62"/>
      <c r="DX134" s="62"/>
      <c r="DY134" s="62"/>
      <c r="DZ134" s="83"/>
    </row>
    <row r="135" spans="1:130">
      <c r="A135" s="1">
        <v>1983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DD135" s="83"/>
      <c r="DE135" s="83"/>
      <c r="DF135" s="62"/>
      <c r="DG135" s="62"/>
      <c r="DH135" s="62"/>
      <c r="DI135" s="62"/>
      <c r="DJ135" s="62"/>
      <c r="DK135" s="62"/>
      <c r="DL135" s="62"/>
      <c r="DM135" s="62"/>
      <c r="DN135" s="83"/>
      <c r="DP135" s="83"/>
      <c r="DQ135" s="83"/>
      <c r="DR135" s="62"/>
      <c r="DS135" s="62"/>
      <c r="DT135" s="62"/>
      <c r="DU135" s="62"/>
      <c r="DV135" s="62"/>
      <c r="DW135" s="62"/>
      <c r="DX135" s="62"/>
      <c r="DY135" s="62"/>
      <c r="DZ135" s="83"/>
    </row>
    <row r="136" spans="1:130">
      <c r="A136" s="1">
        <v>1984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DD136" s="83"/>
      <c r="DE136" s="83"/>
      <c r="DF136" s="62"/>
      <c r="DG136" s="62"/>
      <c r="DH136" s="62"/>
      <c r="DI136" s="62"/>
      <c r="DJ136" s="62"/>
      <c r="DK136" s="62"/>
      <c r="DL136" s="62"/>
      <c r="DM136" s="62"/>
      <c r="DN136" s="83"/>
      <c r="DP136" s="83"/>
      <c r="DQ136" s="83"/>
      <c r="DR136" s="62"/>
      <c r="DS136" s="62"/>
      <c r="DT136" s="62"/>
      <c r="DU136" s="62"/>
      <c r="DV136" s="62"/>
      <c r="DW136" s="62"/>
      <c r="DX136" s="62"/>
      <c r="DY136" s="62"/>
      <c r="DZ136" s="83"/>
    </row>
    <row r="137" spans="1:130">
      <c r="A137" s="1">
        <v>1985</v>
      </c>
      <c r="C137">
        <v>92.23</v>
      </c>
      <c r="D137">
        <v>97.71</v>
      </c>
      <c r="F137">
        <v>6.0369999999999999</v>
      </c>
      <c r="G137" s="6">
        <v>6.109</v>
      </c>
      <c r="H137" s="6">
        <v>5.97</v>
      </c>
      <c r="I137" s="6">
        <v>4.1950000000000003</v>
      </c>
      <c r="J137" s="6">
        <v>4.2619999999999996</v>
      </c>
      <c r="K137" s="6">
        <v>4.1340000000000003</v>
      </c>
      <c r="L137" s="6">
        <v>1.5609999999999999</v>
      </c>
      <c r="M137" s="6">
        <v>1.516</v>
      </c>
      <c r="N137" s="6">
        <v>1.603</v>
      </c>
      <c r="O137" s="6">
        <v>0.28000000000000003</v>
      </c>
      <c r="P137" s="6">
        <v>0.33100000000000002</v>
      </c>
      <c r="Q137" s="6">
        <v>0.23300000000000001</v>
      </c>
      <c r="R137" s="6">
        <v>1</v>
      </c>
      <c r="S137" s="6">
        <v>1</v>
      </c>
      <c r="T137" s="6">
        <v>1</v>
      </c>
      <c r="U137" s="6">
        <v>0.69</v>
      </c>
      <c r="V137" s="6">
        <v>0.64</v>
      </c>
      <c r="W137" s="6">
        <v>0.7</v>
      </c>
      <c r="X137" s="6">
        <v>0.159</v>
      </c>
      <c r="Y137" s="6">
        <v>0.17899999999999999</v>
      </c>
      <c r="Z137" s="6">
        <v>0.13900000000000001</v>
      </c>
      <c r="AA137" s="6">
        <v>8.3000000000000007</v>
      </c>
      <c r="AB137" s="6">
        <v>7.9</v>
      </c>
      <c r="AC137" s="6">
        <v>8.6999999999999993</v>
      </c>
      <c r="AD137" s="6">
        <v>56</v>
      </c>
      <c r="AE137" s="6">
        <v>56.2</v>
      </c>
      <c r="AF137" s="6">
        <v>55.9</v>
      </c>
      <c r="AG137" s="9">
        <v>12.5</v>
      </c>
      <c r="AH137" s="6">
        <v>16.18</v>
      </c>
      <c r="AI137" s="6">
        <v>11.3</v>
      </c>
      <c r="AJ137" s="6">
        <v>27.3</v>
      </c>
      <c r="AK137" s="6">
        <v>26.1</v>
      </c>
      <c r="AL137" s="6">
        <v>28.4</v>
      </c>
      <c r="AM137" s="6">
        <v>11.6</v>
      </c>
      <c r="AN137" s="6">
        <v>8</v>
      </c>
      <c r="AO137" s="9">
        <v>14.8</v>
      </c>
      <c r="AP137" s="9">
        <v>8.3000000000000007</v>
      </c>
      <c r="AQ137" s="9">
        <v>9.9</v>
      </c>
      <c r="AR137" s="9">
        <v>6.9</v>
      </c>
      <c r="AS137" s="9">
        <v>5.7</v>
      </c>
      <c r="AT137" s="9">
        <v>6.6</v>
      </c>
      <c r="AU137" s="9">
        <v>4.8</v>
      </c>
      <c r="DD137" s="83">
        <v>15</v>
      </c>
      <c r="DE137" s="83" t="s">
        <v>228</v>
      </c>
      <c r="DF137" s="62">
        <v>5.3499999046325684</v>
      </c>
      <c r="DG137" s="62">
        <v>46.340000152587891</v>
      </c>
      <c r="DH137" s="62">
        <v>26.139999389648438</v>
      </c>
      <c r="DI137" s="62">
        <v>38.869998931884766</v>
      </c>
      <c r="DJ137" s="62">
        <v>22.370000839233398</v>
      </c>
      <c r="DK137" s="62">
        <v>9.4399995803833008</v>
      </c>
      <c r="DL137" s="62">
        <v>4.9200000762939453</v>
      </c>
      <c r="DM137" s="62">
        <v>7.7399997711181641</v>
      </c>
      <c r="DN137" s="83">
        <v>8364</v>
      </c>
      <c r="DP137" s="83">
        <v>15</v>
      </c>
      <c r="DQ137" s="83" t="s">
        <v>228</v>
      </c>
      <c r="DR137" s="62">
        <v>5.8000001907348633</v>
      </c>
      <c r="DS137" s="62">
        <v>46.560001373291016</v>
      </c>
      <c r="DT137" s="62">
        <v>26.25</v>
      </c>
      <c r="DU137" s="62">
        <v>38.880001068115234</v>
      </c>
      <c r="DV137" s="62">
        <v>23.159999847412109</v>
      </c>
      <c r="DW137" s="62">
        <v>8.7600002288818359</v>
      </c>
      <c r="DX137" s="62">
        <v>4.320000171661377</v>
      </c>
      <c r="DY137" s="62">
        <v>7.6700000762939453</v>
      </c>
      <c r="DZ137" s="83">
        <v>4288</v>
      </c>
    </row>
    <row r="138" spans="1:130">
      <c r="A138" s="1">
        <v>1986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DD138" s="83"/>
      <c r="DE138" s="83"/>
      <c r="DF138" s="62"/>
      <c r="DG138" s="62"/>
      <c r="DH138" s="62"/>
      <c r="DI138" s="62"/>
      <c r="DJ138" s="62"/>
      <c r="DK138" s="62"/>
      <c r="DL138" s="62"/>
      <c r="DM138" s="62"/>
      <c r="DN138" s="83"/>
      <c r="DP138" s="83"/>
      <c r="DQ138" s="83"/>
      <c r="DR138" s="62"/>
      <c r="DS138" s="62"/>
      <c r="DT138" s="62"/>
      <c r="DU138" s="62"/>
      <c r="DV138" s="62"/>
      <c r="DW138" s="62"/>
      <c r="DX138" s="62"/>
      <c r="DY138" s="62"/>
      <c r="DZ138" s="83"/>
    </row>
    <row r="139" spans="1:130">
      <c r="A139" s="1">
        <v>1987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DD139" s="83"/>
      <c r="DE139" s="83"/>
      <c r="DF139" s="62"/>
      <c r="DG139" s="62"/>
      <c r="DH139" s="62"/>
      <c r="DI139" s="62"/>
      <c r="DJ139" s="62"/>
      <c r="DK139" s="62"/>
      <c r="DL139" s="62"/>
      <c r="DM139" s="62"/>
      <c r="DN139" s="83"/>
      <c r="DP139" s="83"/>
      <c r="DQ139" s="83"/>
      <c r="DR139" s="62"/>
      <c r="DS139" s="62"/>
      <c r="DT139" s="62"/>
      <c r="DU139" s="62"/>
      <c r="DV139" s="62"/>
      <c r="DW139" s="62"/>
      <c r="DX139" s="62"/>
      <c r="DY139" s="62"/>
      <c r="DZ139" s="83"/>
    </row>
    <row r="140" spans="1:130">
      <c r="A140" s="1">
        <v>1988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DD140" s="83"/>
      <c r="DE140" s="83"/>
      <c r="DF140" s="62"/>
      <c r="DG140" s="62"/>
      <c r="DH140" s="62"/>
      <c r="DI140" s="62"/>
      <c r="DJ140" s="62"/>
      <c r="DK140" s="62"/>
      <c r="DL140" s="62"/>
      <c r="DM140" s="62"/>
      <c r="DN140" s="83"/>
      <c r="DP140" s="83"/>
      <c r="DQ140" s="83"/>
      <c r="DR140" s="62"/>
      <c r="DS140" s="62"/>
      <c r="DT140" s="62"/>
      <c r="DU140" s="62"/>
      <c r="DV140" s="62"/>
      <c r="DW140" s="62"/>
      <c r="DX140" s="62"/>
      <c r="DY140" s="62"/>
      <c r="DZ140" s="83"/>
    </row>
    <row r="141" spans="1:130">
      <c r="A141" s="1">
        <v>1989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DD141" s="83"/>
      <c r="DE141" s="83"/>
      <c r="DF141" s="62"/>
      <c r="DG141" s="62"/>
      <c r="DH141" s="62"/>
      <c r="DI141" s="62"/>
      <c r="DJ141" s="62"/>
      <c r="DK141" s="62"/>
      <c r="DL141" s="62"/>
      <c r="DM141" s="62"/>
      <c r="DN141" s="83"/>
      <c r="DP141" s="83"/>
      <c r="DQ141" s="83"/>
      <c r="DR141" s="62"/>
      <c r="DS141" s="62"/>
      <c r="DT141" s="62"/>
      <c r="DU141" s="62"/>
      <c r="DV141" s="62"/>
      <c r="DW141" s="62"/>
      <c r="DX141" s="62"/>
      <c r="DY141" s="62"/>
      <c r="DZ141" s="83"/>
    </row>
    <row r="142" spans="1:130">
      <c r="A142" s="1">
        <v>1990</v>
      </c>
      <c r="C142">
        <v>93.57</v>
      </c>
      <c r="D142">
        <v>98.28</v>
      </c>
      <c r="F142">
        <v>7.1379999999999999</v>
      </c>
      <c r="G142" s="6">
        <v>7.2039999999999997</v>
      </c>
      <c r="H142" s="6">
        <v>7.077</v>
      </c>
      <c r="I142" s="6">
        <v>4.8140000000000001</v>
      </c>
      <c r="J142" s="6">
        <v>4.9009999999999998</v>
      </c>
      <c r="K142" s="6">
        <v>4.7320000000000002</v>
      </c>
      <c r="L142" s="6">
        <v>1.911</v>
      </c>
      <c r="M142" s="6">
        <v>1.8680000000000001</v>
      </c>
      <c r="N142" s="6">
        <v>1.952</v>
      </c>
      <c r="O142" s="6">
        <v>0.41399999999999998</v>
      </c>
      <c r="P142" s="6">
        <v>0.435</v>
      </c>
      <c r="Q142" s="10">
        <v>0.26</v>
      </c>
      <c r="R142" s="6">
        <v>0.99890000000000001</v>
      </c>
      <c r="S142" s="6">
        <v>1.0065</v>
      </c>
      <c r="T142" s="6">
        <v>0.99119999999999997</v>
      </c>
      <c r="U142" s="6">
        <v>0.73460000000000003</v>
      </c>
      <c r="V142" s="6">
        <v>0.70509999999999995</v>
      </c>
      <c r="W142" s="6">
        <v>0.76490000000000002</v>
      </c>
      <c r="X142" s="6"/>
      <c r="Y142" s="6"/>
      <c r="Z142" s="6"/>
      <c r="AA142" s="9">
        <v>5.8</v>
      </c>
      <c r="AB142" s="9">
        <v>5.3</v>
      </c>
      <c r="AC142" s="9">
        <v>6.3</v>
      </c>
      <c r="AD142" s="9">
        <v>48</v>
      </c>
      <c r="AE142" s="9">
        <v>47.4</v>
      </c>
      <c r="AF142" s="9">
        <v>48.6</v>
      </c>
      <c r="AG142" s="9">
        <v>10.7</v>
      </c>
      <c r="AH142" s="9">
        <v>11.7</v>
      </c>
      <c r="AI142" s="9">
        <v>9.6999999999999993</v>
      </c>
      <c r="AJ142" s="6">
        <v>33.9</v>
      </c>
      <c r="AK142" s="9">
        <v>34.299999999999997</v>
      </c>
      <c r="AL142" s="9">
        <v>33.5</v>
      </c>
      <c r="AM142" s="9">
        <v>14.2</v>
      </c>
      <c r="AN142" s="9">
        <v>10.6</v>
      </c>
      <c r="AO142" s="9">
        <v>17.600000000000001</v>
      </c>
      <c r="AP142" s="9">
        <v>12.3</v>
      </c>
      <c r="AQ142" s="9">
        <v>13.1</v>
      </c>
      <c r="AR142" s="9">
        <v>11.6</v>
      </c>
      <c r="AS142" s="9">
        <v>8.4</v>
      </c>
      <c r="AT142" s="9">
        <v>8.6999999999999993</v>
      </c>
      <c r="AU142" s="9">
        <v>8.1</v>
      </c>
      <c r="DD142" s="83">
        <v>15</v>
      </c>
      <c r="DE142" s="83" t="s">
        <v>228</v>
      </c>
      <c r="DF142" s="62">
        <v>4.570000171661377</v>
      </c>
      <c r="DG142" s="62">
        <v>40.709999084472656</v>
      </c>
      <c r="DH142" s="62">
        <v>22.950000762939453</v>
      </c>
      <c r="DI142" s="62">
        <v>43.029998779296875</v>
      </c>
      <c r="DJ142" s="62">
        <v>28.510000228881836</v>
      </c>
      <c r="DK142" s="62">
        <v>11.689999580383301</v>
      </c>
      <c r="DL142" s="62">
        <v>8.1000003814697266</v>
      </c>
      <c r="DM142" s="62">
        <v>8.3999996185302734</v>
      </c>
      <c r="DN142" s="83">
        <v>9236</v>
      </c>
      <c r="DP142" s="83">
        <v>15</v>
      </c>
      <c r="DQ142" s="83" t="s">
        <v>228</v>
      </c>
      <c r="DR142" s="62">
        <v>4.9600000381469727</v>
      </c>
      <c r="DS142" s="62">
        <v>40.810001373291016</v>
      </c>
      <c r="DT142" s="62">
        <v>22.870000839233398</v>
      </c>
      <c r="DU142" s="62">
        <v>43.009998321533203</v>
      </c>
      <c r="DV142" s="62">
        <v>29.020000457763672</v>
      </c>
      <c r="DW142" s="62">
        <v>11.220000267028809</v>
      </c>
      <c r="DX142" s="62">
        <v>7.5300002098083496</v>
      </c>
      <c r="DY142" s="62">
        <v>8.3400001525878906</v>
      </c>
      <c r="DZ142" s="83">
        <v>4728</v>
      </c>
    </row>
    <row r="143" spans="1:130">
      <c r="A143" s="1">
        <v>1991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DD143" s="83"/>
      <c r="DE143" s="83"/>
      <c r="DF143" s="62"/>
      <c r="DG143" s="62"/>
      <c r="DH143" s="62"/>
      <c r="DI143" s="62"/>
      <c r="DJ143" s="62"/>
      <c r="DK143" s="62"/>
      <c r="DL143" s="62"/>
      <c r="DM143" s="62"/>
      <c r="DN143" s="83"/>
      <c r="DP143" s="83"/>
      <c r="DQ143" s="83"/>
      <c r="DR143" s="62"/>
      <c r="DS143" s="62"/>
      <c r="DT143" s="62"/>
      <c r="DU143" s="62"/>
      <c r="DV143" s="62"/>
      <c r="DW143" s="62"/>
      <c r="DX143" s="62"/>
      <c r="DY143" s="62"/>
      <c r="DZ143" s="83"/>
    </row>
    <row r="144" spans="1:130">
      <c r="A144" s="1">
        <v>1992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DD144" s="83"/>
      <c r="DE144" s="83"/>
      <c r="DF144" s="62"/>
      <c r="DG144" s="62"/>
      <c r="DH144" s="62"/>
      <c r="DI144" s="62"/>
      <c r="DJ144" s="62"/>
      <c r="DK144" s="62"/>
      <c r="DL144" s="62"/>
      <c r="DM144" s="62"/>
      <c r="DN144" s="83"/>
      <c r="DP144" s="83"/>
      <c r="DQ144" s="83"/>
      <c r="DR144" s="62"/>
      <c r="DS144" s="62"/>
      <c r="DT144" s="62"/>
      <c r="DU144" s="62"/>
      <c r="DV144" s="62"/>
      <c r="DW144" s="62"/>
      <c r="DX144" s="62"/>
      <c r="DY144" s="62"/>
      <c r="DZ144" s="83"/>
    </row>
    <row r="145" spans="1:130">
      <c r="A145" s="1">
        <v>1993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DD145" s="83"/>
      <c r="DE145" s="83"/>
      <c r="DF145" s="62"/>
      <c r="DG145" s="62"/>
      <c r="DH145" s="62"/>
      <c r="DI145" s="62"/>
      <c r="DJ145" s="62"/>
      <c r="DK145" s="62"/>
      <c r="DL145" s="62"/>
      <c r="DM145" s="62"/>
      <c r="DN145" s="83"/>
      <c r="DP145" s="83"/>
      <c r="DQ145" s="83"/>
      <c r="DR145" s="62"/>
      <c r="DS145" s="62"/>
      <c r="DT145" s="62"/>
      <c r="DU145" s="62"/>
      <c r="DV145" s="62"/>
      <c r="DW145" s="62"/>
      <c r="DX145" s="62"/>
      <c r="DY145" s="62"/>
      <c r="DZ145" s="83"/>
    </row>
    <row r="146" spans="1:130">
      <c r="A146" s="1">
        <v>1994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DD146" s="83"/>
      <c r="DE146" s="83"/>
      <c r="DF146" s="62"/>
      <c r="DG146" s="62"/>
      <c r="DH146" s="62"/>
      <c r="DI146" s="62"/>
      <c r="DJ146" s="62"/>
      <c r="DK146" s="62"/>
      <c r="DL146" s="62"/>
      <c r="DM146" s="62"/>
      <c r="DN146" s="83"/>
      <c r="DP146" s="83"/>
      <c r="DQ146" s="83"/>
      <c r="DR146" s="62"/>
      <c r="DS146" s="62"/>
      <c r="DT146" s="62"/>
      <c r="DU146" s="62"/>
      <c r="DV146" s="62"/>
      <c r="DW146" s="62"/>
      <c r="DX146" s="62"/>
      <c r="DY146" s="62"/>
      <c r="DZ146" s="83"/>
    </row>
    <row r="147" spans="1:130">
      <c r="A147" s="1">
        <v>1995</v>
      </c>
      <c r="C147">
        <v>94.66</v>
      </c>
      <c r="D147">
        <v>98.7</v>
      </c>
      <c r="F147">
        <v>7.5309999999999997</v>
      </c>
      <c r="G147" s="6">
        <v>7.6029999999999998</v>
      </c>
      <c r="H147" s="6">
        <v>7.4630000000000001</v>
      </c>
      <c r="I147" s="6">
        <v>5.125</v>
      </c>
      <c r="J147" s="6">
        <v>5.2039999999999997</v>
      </c>
      <c r="K147" s="6">
        <v>5.0519999999999996</v>
      </c>
      <c r="L147" s="6">
        <v>1.946</v>
      </c>
      <c r="M147" s="6">
        <v>1.895</v>
      </c>
      <c r="N147" s="6">
        <v>1.9930000000000001</v>
      </c>
      <c r="O147" s="6">
        <v>0.46</v>
      </c>
      <c r="P147" s="6">
        <v>0.505</v>
      </c>
      <c r="Q147" s="10">
        <v>0.32300000000000001</v>
      </c>
      <c r="R147" s="6">
        <v>0.98839999999999995</v>
      </c>
      <c r="S147" s="6">
        <v>0.99970000000000003</v>
      </c>
      <c r="T147" s="6">
        <v>0.97660000000000002</v>
      </c>
      <c r="U147" s="6">
        <v>0.69479999999999997</v>
      </c>
      <c r="V147" s="6">
        <v>0.66410000000000002</v>
      </c>
      <c r="W147" s="6">
        <v>0.72640000000000005</v>
      </c>
      <c r="X147" s="6">
        <v>0.28160000000000002</v>
      </c>
      <c r="Y147" s="6">
        <v>0.3024</v>
      </c>
      <c r="Z147" s="6">
        <v>0.26040000000000002</v>
      </c>
      <c r="AA147" s="9">
        <v>5.2</v>
      </c>
      <c r="AB147" s="9">
        <v>4.7</v>
      </c>
      <c r="AC147" s="9">
        <v>5.6</v>
      </c>
      <c r="AD147" s="9">
        <v>45.8</v>
      </c>
      <c r="AE147" s="9">
        <v>45.5</v>
      </c>
      <c r="AF147" s="9">
        <v>46.1</v>
      </c>
      <c r="AG147" s="9">
        <v>10.199999999999999</v>
      </c>
      <c r="AH147" s="9">
        <v>11.2</v>
      </c>
      <c r="AI147" s="9">
        <v>9.1999999999999993</v>
      </c>
      <c r="AJ147" s="6">
        <v>35.4</v>
      </c>
      <c r="AK147" s="9">
        <v>34.700000000000003</v>
      </c>
      <c r="AL147" s="9">
        <v>35.9</v>
      </c>
      <c r="AM147" s="9">
        <v>14.8</v>
      </c>
      <c r="AN147" s="9">
        <v>10.5</v>
      </c>
      <c r="AO147" s="9">
        <v>18.8</v>
      </c>
      <c r="AP147" s="9">
        <v>13.7</v>
      </c>
      <c r="AQ147" s="9">
        <v>15.1</v>
      </c>
      <c r="AR147" s="9">
        <v>12.3</v>
      </c>
      <c r="AS147" s="9">
        <v>9.3000000000000007</v>
      </c>
      <c r="AT147" s="9">
        <v>10.1</v>
      </c>
      <c r="AU147" s="9">
        <v>8.6</v>
      </c>
      <c r="DD147" s="83">
        <v>15</v>
      </c>
      <c r="DE147" s="83" t="s">
        <v>228</v>
      </c>
      <c r="DF147" s="62">
        <v>4.4699997901916504</v>
      </c>
      <c r="DG147" s="62">
        <v>35.900001525878906</v>
      </c>
      <c r="DH147" s="62">
        <v>18.270000457763672</v>
      </c>
      <c r="DI147" s="62">
        <v>43.009998321533203</v>
      </c>
      <c r="DJ147" s="62">
        <v>28.450000762939453</v>
      </c>
      <c r="DK147" s="62">
        <v>16.620000839233398</v>
      </c>
      <c r="DL147" s="62">
        <v>8.7700004577636719</v>
      </c>
      <c r="DM147" s="62">
        <v>8.8000001907348633</v>
      </c>
      <c r="DN147" s="83">
        <v>10124</v>
      </c>
      <c r="DP147" s="83">
        <v>15</v>
      </c>
      <c r="DQ147" s="83" t="s">
        <v>228</v>
      </c>
      <c r="DR147" s="62">
        <v>4.8000001907348633</v>
      </c>
      <c r="DS147" s="62">
        <v>36.069999694824219</v>
      </c>
      <c r="DT147" s="62">
        <v>18.079999923706055</v>
      </c>
      <c r="DU147" s="62">
        <v>43.319999694824219</v>
      </c>
      <c r="DV147" s="62">
        <v>29.079999923706055</v>
      </c>
      <c r="DW147" s="62">
        <v>15.810000419616699</v>
      </c>
      <c r="DX147" s="62">
        <v>8.130000114440918</v>
      </c>
      <c r="DY147" s="62">
        <v>8.7200002670288086</v>
      </c>
      <c r="DZ147" s="83">
        <v>5174</v>
      </c>
    </row>
    <row r="148" spans="1:130">
      <c r="A148" s="1">
        <v>1996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DD148" s="83"/>
      <c r="DE148" s="83"/>
      <c r="DF148" s="62"/>
      <c r="DG148" s="62"/>
      <c r="DH148" s="62"/>
      <c r="DI148" s="62"/>
      <c r="DJ148" s="62"/>
      <c r="DK148" s="62"/>
      <c r="DL148" s="62"/>
      <c r="DM148" s="62"/>
      <c r="DN148" s="83"/>
      <c r="DP148" s="83"/>
      <c r="DQ148" s="83"/>
      <c r="DR148" s="62"/>
      <c r="DS148" s="62"/>
      <c r="DT148" s="62"/>
      <c r="DU148" s="62"/>
      <c r="DV148" s="62"/>
      <c r="DW148" s="62"/>
      <c r="DX148" s="62"/>
      <c r="DY148" s="62"/>
      <c r="DZ148" s="83"/>
    </row>
    <row r="149" spans="1:130">
      <c r="A149" s="1">
        <v>1997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DD149" s="83"/>
      <c r="DE149" s="83"/>
      <c r="DF149" s="62"/>
      <c r="DG149" s="62"/>
      <c r="DH149" s="62"/>
      <c r="DI149" s="62"/>
      <c r="DJ149" s="62"/>
      <c r="DK149" s="62"/>
      <c r="DL149" s="62"/>
      <c r="DM149" s="62"/>
      <c r="DN149" s="83"/>
      <c r="DP149" s="83"/>
      <c r="DQ149" s="83"/>
      <c r="DR149" s="62"/>
      <c r="DS149" s="62"/>
      <c r="DT149" s="62"/>
      <c r="DU149" s="62"/>
      <c r="DV149" s="62"/>
      <c r="DW149" s="62"/>
      <c r="DX149" s="62"/>
      <c r="DY149" s="62"/>
      <c r="DZ149" s="83"/>
    </row>
    <row r="150" spans="1:130">
      <c r="A150" s="1">
        <v>1998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DD150" s="83"/>
      <c r="DE150" s="83"/>
      <c r="DF150" s="62"/>
      <c r="DG150" s="62"/>
      <c r="DH150" s="62"/>
      <c r="DI150" s="62"/>
      <c r="DJ150" s="62"/>
      <c r="DK150" s="62"/>
      <c r="DL150" s="62"/>
      <c r="DM150" s="62"/>
      <c r="DN150" s="83"/>
      <c r="DP150" s="83"/>
      <c r="DQ150" s="83"/>
      <c r="DR150" s="62"/>
      <c r="DS150" s="62"/>
      <c r="DT150" s="62"/>
      <c r="DU150" s="62"/>
      <c r="DV150" s="62"/>
      <c r="DW150" s="62"/>
      <c r="DX150" s="62"/>
      <c r="DY150" s="62"/>
      <c r="DZ150" s="83"/>
    </row>
    <row r="151" spans="1:130">
      <c r="A151" s="1">
        <v>1999</v>
      </c>
      <c r="C151">
        <v>95.58</v>
      </c>
      <c r="D151">
        <v>99.02</v>
      </c>
      <c r="F151">
        <v>7.8929999999999998</v>
      </c>
      <c r="G151" s="6">
        <v>7.9370000000000003</v>
      </c>
      <c r="H151" s="6">
        <v>7.8520000000000003</v>
      </c>
      <c r="I151" s="6">
        <v>5.3620000000000001</v>
      </c>
      <c r="J151" s="6">
        <v>5.4269999999999996</v>
      </c>
      <c r="K151" s="6">
        <v>5.3019999999999996</v>
      </c>
      <c r="L151" s="6">
        <v>2</v>
      </c>
      <c r="M151" s="6">
        <v>1.931</v>
      </c>
      <c r="N151" s="6">
        <v>2.0649999999999999</v>
      </c>
      <c r="O151" s="6">
        <v>0.53100000000000003</v>
      </c>
      <c r="P151" s="6">
        <v>0.57899999999999996</v>
      </c>
      <c r="Q151" s="10">
        <v>0.38400000000000001</v>
      </c>
      <c r="R151" s="6"/>
      <c r="S151" s="6"/>
      <c r="T151" s="6"/>
      <c r="U151" s="6"/>
      <c r="V151" s="6"/>
      <c r="W151" s="6"/>
      <c r="X151" s="6"/>
      <c r="Y151" s="6"/>
      <c r="Z151" s="6"/>
      <c r="AA151" s="9">
        <v>5.3</v>
      </c>
      <c r="AB151" s="9">
        <v>4.8</v>
      </c>
      <c r="AC151" s="9">
        <v>5.8</v>
      </c>
      <c r="AD151" s="9">
        <v>42.9</v>
      </c>
      <c r="AE151" s="9">
        <v>43.2</v>
      </c>
      <c r="AF151" s="9">
        <v>42.7</v>
      </c>
      <c r="AG151" s="9">
        <v>9.6</v>
      </c>
      <c r="AH151" s="9">
        <v>10.6</v>
      </c>
      <c r="AI151" s="9">
        <v>8.6</v>
      </c>
      <c r="AJ151" s="6">
        <v>36</v>
      </c>
      <c r="AK151" s="9">
        <v>34.700000000000003</v>
      </c>
      <c r="AL151" s="9">
        <v>37.200000000000003</v>
      </c>
      <c r="AM151" s="9">
        <v>15.1</v>
      </c>
      <c r="AN151" s="9">
        <v>10.4</v>
      </c>
      <c r="AO151" s="9">
        <v>19.5</v>
      </c>
      <c r="AP151" s="9">
        <v>15.8</v>
      </c>
      <c r="AQ151" s="9">
        <v>17.399999999999999</v>
      </c>
      <c r="AR151" s="9">
        <v>14.3</v>
      </c>
      <c r="AS151" s="9">
        <v>10.7</v>
      </c>
      <c r="AT151" s="9">
        <v>11.6</v>
      </c>
      <c r="AU151" s="9">
        <v>10</v>
      </c>
      <c r="DD151" s="83"/>
      <c r="DE151" s="83"/>
      <c r="DF151" s="62"/>
      <c r="DG151" s="62"/>
      <c r="DH151" s="62"/>
      <c r="DI151" s="62"/>
      <c r="DJ151" s="62"/>
      <c r="DK151" s="62"/>
      <c r="DL151" s="62"/>
      <c r="DM151" s="62"/>
      <c r="DN151" s="83"/>
      <c r="DP151" s="83"/>
      <c r="DQ151" s="83"/>
      <c r="DR151" s="62"/>
      <c r="DS151" s="62"/>
      <c r="DT151" s="62"/>
      <c r="DU151" s="62"/>
      <c r="DV151" s="62"/>
      <c r="DW151" s="62"/>
      <c r="DX151" s="62"/>
      <c r="DY151" s="62"/>
      <c r="DZ151" s="83"/>
    </row>
    <row r="152" spans="1:130">
      <c r="A152" s="1">
        <v>2000</v>
      </c>
      <c r="F152">
        <v>7.55</v>
      </c>
      <c r="G152" s="6">
        <v>7.58</v>
      </c>
      <c r="H152" s="6">
        <v>7.52</v>
      </c>
      <c r="I152" s="6"/>
      <c r="J152" s="6"/>
      <c r="K152" s="6"/>
      <c r="L152" s="6"/>
      <c r="M152" s="6"/>
      <c r="N152" s="6"/>
      <c r="O152" s="6"/>
      <c r="P152" s="6"/>
      <c r="Q152" s="6"/>
      <c r="R152" s="6">
        <v>1.0031000000000001</v>
      </c>
      <c r="S152" s="6">
        <v>1.0152000000000001</v>
      </c>
      <c r="T152" s="6">
        <v>0.99060000000000004</v>
      </c>
      <c r="U152" s="6">
        <v>0.82699999999999996</v>
      </c>
      <c r="V152" s="6">
        <v>0.81789999999999996</v>
      </c>
      <c r="W152" s="6">
        <v>0.83640000000000003</v>
      </c>
      <c r="X152" s="6">
        <v>0.37290000000000001</v>
      </c>
      <c r="Y152" s="6">
        <v>0.38879999999999998</v>
      </c>
      <c r="Z152" s="6">
        <v>0.35659999999999997</v>
      </c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DD152" s="83">
        <v>15</v>
      </c>
      <c r="DE152" s="83" t="s">
        <v>228</v>
      </c>
      <c r="DF152" s="62">
        <v>4.1700000762939453</v>
      </c>
      <c r="DG152" s="62">
        <v>31.389999389648438</v>
      </c>
      <c r="DH152" s="62">
        <v>12.970000267028809</v>
      </c>
      <c r="DI152" s="62">
        <v>43.709999084472656</v>
      </c>
      <c r="DJ152" s="62">
        <v>28.549999237060547</v>
      </c>
      <c r="DK152" s="62">
        <v>20.350000381469727</v>
      </c>
      <c r="DL152" s="62">
        <v>8.3299999237060547</v>
      </c>
      <c r="DM152" s="62">
        <v>9.0699996948242188</v>
      </c>
      <c r="DN152" s="83">
        <v>11134</v>
      </c>
      <c r="DP152" s="83">
        <v>15</v>
      </c>
      <c r="DQ152" s="83" t="s">
        <v>228</v>
      </c>
      <c r="DR152" s="62">
        <v>4.440000057220459</v>
      </c>
      <c r="DS152" s="62">
        <v>32.139999389648438</v>
      </c>
      <c r="DT152" s="62">
        <v>12.789999961853027</v>
      </c>
      <c r="DU152" s="62">
        <v>43.669998168945312</v>
      </c>
      <c r="DV152" s="62">
        <v>28.520000457763672</v>
      </c>
      <c r="DW152" s="62">
        <v>19.430000305175781</v>
      </c>
      <c r="DX152" s="62">
        <v>7.5399999618530273</v>
      </c>
      <c r="DY152" s="62">
        <v>8.9399995803833008</v>
      </c>
      <c r="DZ152" s="83">
        <v>5684</v>
      </c>
    </row>
    <row r="153" spans="1:130">
      <c r="A153" s="1">
        <v>2001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DD153" s="83"/>
      <c r="DE153" s="83"/>
      <c r="DF153" s="62"/>
      <c r="DG153" s="62"/>
      <c r="DH153" s="62"/>
      <c r="DI153" s="62"/>
      <c r="DJ153" s="62"/>
      <c r="DK153" s="62"/>
      <c r="DL153" s="62"/>
      <c r="DM153" s="62"/>
      <c r="DN153" s="83"/>
      <c r="DP153" s="83"/>
      <c r="DQ153" s="83"/>
      <c r="DR153" s="62"/>
      <c r="DS153" s="62"/>
      <c r="DT153" s="62"/>
      <c r="DU153" s="62"/>
      <c r="DV153" s="62"/>
      <c r="DW153" s="62"/>
      <c r="DX153" s="62"/>
      <c r="DY153" s="62"/>
      <c r="DZ153" s="83"/>
    </row>
    <row r="154" spans="1:130">
      <c r="A154" s="1">
        <v>2002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DD154" s="83"/>
      <c r="DE154" s="83"/>
      <c r="DF154" s="62"/>
      <c r="DG154" s="62"/>
      <c r="DH154" s="62"/>
      <c r="DI154" s="62"/>
      <c r="DJ154" s="62"/>
      <c r="DK154" s="62"/>
      <c r="DL154" s="62"/>
      <c r="DM154" s="62"/>
      <c r="DN154" s="83"/>
      <c r="DP154" s="83"/>
      <c r="DQ154" s="83"/>
      <c r="DR154" s="62"/>
      <c r="DS154" s="62"/>
      <c r="DT154" s="62"/>
      <c r="DU154" s="62"/>
      <c r="DV154" s="62"/>
      <c r="DW154" s="62"/>
      <c r="DX154" s="62"/>
      <c r="DY154" s="62"/>
      <c r="DZ154" s="83"/>
    </row>
    <row r="155" spans="1:130">
      <c r="A155" s="1">
        <v>2003</v>
      </c>
      <c r="C155">
        <v>95.6</v>
      </c>
      <c r="D155">
        <v>99.2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DD155" s="83"/>
      <c r="DE155" s="83"/>
      <c r="DF155" s="62"/>
      <c r="DG155" s="62"/>
      <c r="DH155" s="62"/>
      <c r="DI155" s="62"/>
      <c r="DJ155" s="62"/>
      <c r="DK155" s="62"/>
      <c r="DL155" s="62"/>
      <c r="DM155" s="62"/>
      <c r="DN155" s="83"/>
      <c r="DP155" s="83"/>
      <c r="DQ155" s="83"/>
      <c r="DR155" s="62"/>
      <c r="DS155" s="62"/>
      <c r="DT155" s="62"/>
      <c r="DU155" s="62"/>
      <c r="DV155" s="62"/>
      <c r="DW155" s="62"/>
      <c r="DX155" s="62"/>
      <c r="DY155" s="62"/>
      <c r="DZ155" s="83"/>
    </row>
    <row r="156" spans="1:130">
      <c r="A156" s="1">
        <v>2004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DD156" s="83"/>
      <c r="DE156" s="83"/>
      <c r="DF156" s="62"/>
      <c r="DG156" s="62"/>
      <c r="DH156" s="62"/>
      <c r="DI156" s="62"/>
      <c r="DJ156" s="62"/>
      <c r="DK156" s="62"/>
      <c r="DL156" s="62"/>
      <c r="DM156" s="62"/>
      <c r="DN156" s="83"/>
      <c r="DP156" s="83"/>
      <c r="DQ156" s="83"/>
      <c r="DR156" s="62"/>
      <c r="DS156" s="62"/>
      <c r="DT156" s="62"/>
      <c r="DU156" s="62"/>
      <c r="DV156" s="62"/>
      <c r="DW156" s="62"/>
      <c r="DX156" s="62"/>
      <c r="DY156" s="62"/>
      <c r="DZ156" s="83"/>
    </row>
    <row r="157" spans="1:130">
      <c r="A157" s="1">
        <v>2005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DD157" s="83">
        <v>15</v>
      </c>
      <c r="DE157" s="83" t="s">
        <v>228</v>
      </c>
      <c r="DF157" s="62">
        <v>3.7899999618530273</v>
      </c>
      <c r="DG157" s="62">
        <v>26.059999465942383</v>
      </c>
      <c r="DH157" s="62">
        <v>13.520000457763672</v>
      </c>
      <c r="DI157" s="62">
        <v>46.759998321533203</v>
      </c>
      <c r="DJ157" s="62">
        <v>31.040000915527344</v>
      </c>
      <c r="DK157" s="62">
        <v>23.440000534057617</v>
      </c>
      <c r="DL157" s="62">
        <v>9.0699996948242188</v>
      </c>
      <c r="DM157" s="62">
        <v>9.7100000381469727</v>
      </c>
      <c r="DN157" s="83">
        <v>12240</v>
      </c>
      <c r="DP157" s="83">
        <v>15</v>
      </c>
      <c r="DQ157" s="83" t="s">
        <v>228</v>
      </c>
      <c r="DR157" s="62">
        <v>4.0500001907348633</v>
      </c>
      <c r="DS157" s="62">
        <v>26.989999771118164</v>
      </c>
      <c r="DT157" s="62">
        <v>13.779999732971191</v>
      </c>
      <c r="DU157" s="62">
        <v>46.360000610351562</v>
      </c>
      <c r="DV157" s="62">
        <v>30.809999465942383</v>
      </c>
      <c r="DW157" s="62">
        <v>22.600000381469727</v>
      </c>
      <c r="DX157" s="62">
        <v>8.4499998092651367</v>
      </c>
      <c r="DY157" s="62">
        <v>9.5699996948242188</v>
      </c>
      <c r="DZ157" s="83">
        <v>6243</v>
      </c>
    </row>
    <row r="158" spans="1:130">
      <c r="A158" s="1">
        <v>2006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DD158" s="83"/>
      <c r="DE158" s="83"/>
      <c r="DF158" s="62"/>
      <c r="DG158" s="62"/>
      <c r="DH158" s="62"/>
      <c r="DI158" s="62"/>
      <c r="DJ158" s="62"/>
      <c r="DK158" s="62"/>
      <c r="DL158" s="62"/>
      <c r="DM158" s="62"/>
      <c r="DN158" s="83"/>
      <c r="DP158" s="83"/>
      <c r="DQ158" s="83"/>
      <c r="DR158" s="62"/>
      <c r="DS158" s="62"/>
      <c r="DT158" s="62"/>
      <c r="DU158" s="62"/>
      <c r="DV158" s="62"/>
      <c r="DW158" s="62"/>
      <c r="DX158" s="62"/>
      <c r="DY158" s="62"/>
      <c r="DZ158" s="83"/>
    </row>
    <row r="159" spans="1:130">
      <c r="A159" s="1">
        <v>2007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DD159" s="83"/>
      <c r="DE159" s="83"/>
      <c r="DF159" s="62"/>
      <c r="DG159" s="62"/>
      <c r="DH159" s="62"/>
      <c r="DI159" s="62"/>
      <c r="DJ159" s="62"/>
      <c r="DK159" s="62"/>
      <c r="DL159" s="62"/>
      <c r="DM159" s="62"/>
      <c r="DN159" s="83"/>
      <c r="DP159" s="83"/>
      <c r="DQ159" s="83"/>
      <c r="DR159" s="62"/>
      <c r="DS159" s="62"/>
      <c r="DT159" s="62"/>
      <c r="DU159" s="62"/>
      <c r="DV159" s="62"/>
      <c r="DW159" s="62"/>
      <c r="DX159" s="62"/>
      <c r="DY159" s="62"/>
      <c r="DZ159" s="83"/>
    </row>
    <row r="160" spans="1:130">
      <c r="A160" s="1">
        <v>2008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DD160" s="83"/>
      <c r="DE160" s="83"/>
      <c r="DF160" s="62"/>
      <c r="DG160" s="62"/>
      <c r="DH160" s="62"/>
      <c r="DI160" s="62"/>
      <c r="DJ160" s="62"/>
      <c r="DK160" s="62"/>
      <c r="DL160" s="62"/>
      <c r="DM160" s="62"/>
      <c r="DN160" s="83"/>
      <c r="DP160" s="83"/>
      <c r="DQ160" s="83"/>
      <c r="DR160" s="62"/>
      <c r="DS160" s="62"/>
      <c r="DT160" s="62"/>
      <c r="DU160" s="62"/>
      <c r="DV160" s="62"/>
      <c r="DW160" s="62"/>
      <c r="DX160" s="62"/>
      <c r="DY160" s="62"/>
      <c r="DZ160" s="83"/>
    </row>
    <row r="161" spans="1:130">
      <c r="A161" s="1">
        <v>2009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DD161" s="83"/>
      <c r="DE161" s="83"/>
      <c r="DF161" s="62"/>
      <c r="DG161" s="62"/>
      <c r="DH161" s="62"/>
      <c r="DI161" s="62"/>
      <c r="DJ161" s="62"/>
      <c r="DK161" s="62"/>
      <c r="DL161" s="62"/>
      <c r="DM161" s="62"/>
      <c r="DN161" s="83"/>
      <c r="DP161" s="83"/>
      <c r="DQ161" s="83"/>
      <c r="DR161" s="62"/>
      <c r="DS161" s="62"/>
      <c r="DT161" s="62"/>
      <c r="DU161" s="62"/>
      <c r="DV161" s="62"/>
      <c r="DW161" s="62"/>
      <c r="DX161" s="62"/>
      <c r="DY161" s="62"/>
      <c r="DZ161" s="83"/>
    </row>
    <row r="162" spans="1:130">
      <c r="A162" s="1">
        <v>2010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DD162" s="83">
        <v>15</v>
      </c>
      <c r="DE162" s="83" t="s">
        <v>228</v>
      </c>
      <c r="DF162" s="62">
        <v>3.190000057220459</v>
      </c>
      <c r="DG162" s="62">
        <v>22.690000534057617</v>
      </c>
      <c r="DH162" s="62">
        <v>12.670000076293945</v>
      </c>
      <c r="DI162" s="62">
        <v>46.520000457763672</v>
      </c>
      <c r="DJ162" s="62">
        <v>31.159999847412109</v>
      </c>
      <c r="DK162" s="62">
        <v>27.629999160766602</v>
      </c>
      <c r="DL162" s="62">
        <v>10.649999618530273</v>
      </c>
      <c r="DM162" s="62">
        <v>10.170000076293945</v>
      </c>
      <c r="DN162" s="83">
        <v>13319</v>
      </c>
      <c r="DP162" s="83">
        <v>15</v>
      </c>
      <c r="DQ162" s="83" t="s">
        <v>228</v>
      </c>
      <c r="DR162" s="62">
        <v>3.4300000667572021</v>
      </c>
      <c r="DS162" s="62">
        <v>23.629999160766602</v>
      </c>
      <c r="DT162" s="62">
        <v>12.949999809265137</v>
      </c>
      <c r="DU162" s="62">
        <v>45.709999084472656</v>
      </c>
      <c r="DV162" s="62">
        <v>30.909999847412109</v>
      </c>
      <c r="DW162" s="62">
        <v>27.229999542236328</v>
      </c>
      <c r="DX162" s="62">
        <v>10.210000038146973</v>
      </c>
      <c r="DY162" s="62">
        <v>10.069999694824219</v>
      </c>
      <c r="DZ162" s="83">
        <v>6789</v>
      </c>
    </row>
    <row r="163" spans="1:130">
      <c r="A163" s="1">
        <v>2011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</row>
    <row r="164" spans="1:130" ht="10" customHeight="1"/>
    <row r="165" spans="1:130" s="13" customFormat="1" ht="32" customHeight="1">
      <c r="A165" s="30" t="s">
        <v>67</v>
      </c>
      <c r="C165" s="5" t="s">
        <v>35</v>
      </c>
      <c r="D165" s="5" t="s">
        <v>35</v>
      </c>
      <c r="E165" s="5"/>
      <c r="F165" s="5" t="s">
        <v>36</v>
      </c>
      <c r="G165" s="5" t="s">
        <v>36</v>
      </c>
      <c r="H165" s="5" t="s">
        <v>36</v>
      </c>
      <c r="I165" s="5" t="s">
        <v>36</v>
      </c>
      <c r="J165" s="5" t="s">
        <v>36</v>
      </c>
      <c r="K165" s="5" t="s">
        <v>36</v>
      </c>
      <c r="L165" s="5" t="s">
        <v>36</v>
      </c>
      <c r="M165" s="5" t="s">
        <v>36</v>
      </c>
      <c r="N165" s="5" t="s">
        <v>36</v>
      </c>
      <c r="O165" s="5" t="s">
        <v>36</v>
      </c>
      <c r="P165" s="5" t="s">
        <v>36</v>
      </c>
      <c r="Q165" s="5" t="s">
        <v>36</v>
      </c>
      <c r="R165" s="5" t="s">
        <v>66</v>
      </c>
      <c r="S165" s="5" t="s">
        <v>66</v>
      </c>
      <c r="T165" s="5" t="s">
        <v>66</v>
      </c>
      <c r="U165" s="5" t="s">
        <v>66</v>
      </c>
      <c r="V165" s="5" t="s">
        <v>66</v>
      </c>
      <c r="W165" s="5" t="s">
        <v>66</v>
      </c>
      <c r="X165" s="5" t="s">
        <v>66</v>
      </c>
      <c r="Y165" s="5" t="s">
        <v>66</v>
      </c>
      <c r="Z165" s="5" t="s">
        <v>66</v>
      </c>
      <c r="AA165" s="5" t="s">
        <v>35</v>
      </c>
      <c r="AB165" s="5" t="s">
        <v>35</v>
      </c>
      <c r="AC165" s="5" t="s">
        <v>35</v>
      </c>
      <c r="AD165" s="5" t="s">
        <v>35</v>
      </c>
      <c r="AE165" s="5" t="s">
        <v>35</v>
      </c>
      <c r="AF165" s="5" t="s">
        <v>35</v>
      </c>
      <c r="AG165" s="5" t="s">
        <v>35</v>
      </c>
      <c r="AH165" s="5" t="s">
        <v>35</v>
      </c>
      <c r="AI165" s="5" t="s">
        <v>35</v>
      </c>
      <c r="AJ165" s="5" t="s">
        <v>35</v>
      </c>
      <c r="AK165" s="5" t="s">
        <v>35</v>
      </c>
      <c r="AL165" s="5" t="s">
        <v>35</v>
      </c>
      <c r="AM165" s="5" t="s">
        <v>35</v>
      </c>
      <c r="AN165" s="5" t="s">
        <v>35</v>
      </c>
      <c r="AO165" s="5" t="s">
        <v>35</v>
      </c>
      <c r="AP165" s="5" t="s">
        <v>35</v>
      </c>
      <c r="AQ165" s="5" t="s">
        <v>35</v>
      </c>
      <c r="AR165" s="5" t="s">
        <v>35</v>
      </c>
      <c r="AS165" s="5" t="s">
        <v>35</v>
      </c>
      <c r="AT165" s="5" t="s">
        <v>35</v>
      </c>
      <c r="AU165" s="5" t="s">
        <v>35</v>
      </c>
      <c r="AV165"/>
      <c r="AW165" s="13" t="s">
        <v>33</v>
      </c>
      <c r="AX165" s="13" t="s">
        <v>33</v>
      </c>
      <c r="AY165" s="13" t="s">
        <v>33</v>
      </c>
      <c r="AZ165" s="13" t="s">
        <v>33</v>
      </c>
      <c r="BA165" s="13" t="s">
        <v>33</v>
      </c>
      <c r="BB165" s="13" t="s">
        <v>33</v>
      </c>
      <c r="BC165"/>
      <c r="BD165" s="35" t="s">
        <v>33</v>
      </c>
      <c r="BE165" s="35" t="s">
        <v>33</v>
      </c>
      <c r="BF165" s="35" t="s">
        <v>33</v>
      </c>
      <c r="BG165" s="35" t="s">
        <v>33</v>
      </c>
      <c r="BH165" s="35" t="s">
        <v>33</v>
      </c>
      <c r="BI165" s="35" t="s">
        <v>33</v>
      </c>
      <c r="BK165" s="13" t="s">
        <v>33</v>
      </c>
      <c r="BL165" s="13" t="s">
        <v>33</v>
      </c>
      <c r="BM165" s="13" t="s">
        <v>33</v>
      </c>
      <c r="BN165" s="35" t="s">
        <v>33</v>
      </c>
      <c r="BO165" s="35" t="s">
        <v>33</v>
      </c>
      <c r="BP165" s="35" t="s">
        <v>33</v>
      </c>
      <c r="BR165" s="13" t="s">
        <v>33</v>
      </c>
      <c r="BS165" s="13" t="s">
        <v>33</v>
      </c>
      <c r="BT165" s="13" t="s">
        <v>33</v>
      </c>
      <c r="BU165" s="35" t="s">
        <v>33</v>
      </c>
      <c r="BV165" s="35" t="s">
        <v>33</v>
      </c>
      <c r="BW165" s="35" t="s">
        <v>33</v>
      </c>
      <c r="BX165" s="35"/>
      <c r="BY165" s="35" t="s">
        <v>33</v>
      </c>
      <c r="BZ165" s="35" t="s">
        <v>33</v>
      </c>
      <c r="CA165" s="35" t="s">
        <v>33</v>
      </c>
      <c r="CB165" s="35" t="s">
        <v>33</v>
      </c>
      <c r="CC165" s="35" t="s">
        <v>33</v>
      </c>
      <c r="CD165" s="35" t="s">
        <v>33</v>
      </c>
      <c r="CE165" s="35"/>
      <c r="CF165" s="13" t="s">
        <v>33</v>
      </c>
      <c r="CG165" s="13" t="s">
        <v>33</v>
      </c>
      <c r="CH165" s="13" t="s">
        <v>33</v>
      </c>
      <c r="CI165" s="13" t="s">
        <v>33</v>
      </c>
      <c r="CJ165" s="13" t="s">
        <v>33</v>
      </c>
      <c r="CK165" s="13" t="s">
        <v>33</v>
      </c>
      <c r="CM165" s="13" t="s">
        <v>33</v>
      </c>
      <c r="CN165" s="13" t="s">
        <v>33</v>
      </c>
      <c r="CO165" s="13" t="s">
        <v>33</v>
      </c>
      <c r="CP165" s="13" t="s">
        <v>33</v>
      </c>
      <c r="CQ165" s="13" t="s">
        <v>33</v>
      </c>
      <c r="CR165" s="13" t="s">
        <v>33</v>
      </c>
      <c r="CS165" s="13" t="s">
        <v>33</v>
      </c>
      <c r="CT165" s="13" t="s">
        <v>33</v>
      </c>
      <c r="CU165" s="13" t="s">
        <v>33</v>
      </c>
    </row>
    <row r="166" spans="1:130" s="13" customFormat="1" ht="97" customHeight="1">
      <c r="A166" s="31" t="s">
        <v>68</v>
      </c>
      <c r="C166" s="13" t="s">
        <v>85</v>
      </c>
      <c r="D166" s="13" t="s">
        <v>85</v>
      </c>
      <c r="E166" s="5"/>
      <c r="F166" s="35" t="s">
        <v>85</v>
      </c>
      <c r="G166" s="35" t="s">
        <v>85</v>
      </c>
      <c r="H166" s="35" t="s">
        <v>85</v>
      </c>
      <c r="I166" s="35" t="s">
        <v>85</v>
      </c>
      <c r="J166" s="35" t="s">
        <v>85</v>
      </c>
      <c r="K166" s="35" t="s">
        <v>85</v>
      </c>
      <c r="L166" s="35" t="s">
        <v>85</v>
      </c>
      <c r="M166" s="35" t="s">
        <v>85</v>
      </c>
      <c r="N166" s="35" t="s">
        <v>85</v>
      </c>
      <c r="O166" s="35" t="s">
        <v>85</v>
      </c>
      <c r="P166" s="35" t="s">
        <v>85</v>
      </c>
      <c r="Q166" s="35" t="s">
        <v>85</v>
      </c>
      <c r="R166" s="35" t="s">
        <v>85</v>
      </c>
      <c r="S166" s="35" t="s">
        <v>85</v>
      </c>
      <c r="T166" s="35" t="s">
        <v>85</v>
      </c>
      <c r="U166" s="35" t="s">
        <v>85</v>
      </c>
      <c r="V166" s="35" t="s">
        <v>85</v>
      </c>
      <c r="W166" s="35" t="s">
        <v>85</v>
      </c>
      <c r="X166" s="35" t="s">
        <v>85</v>
      </c>
      <c r="Y166" s="35" t="s">
        <v>85</v>
      </c>
      <c r="Z166" s="35" t="s">
        <v>85</v>
      </c>
      <c r="AA166" s="35" t="s">
        <v>85</v>
      </c>
      <c r="AB166" s="35" t="s">
        <v>85</v>
      </c>
      <c r="AC166" s="35" t="s">
        <v>85</v>
      </c>
      <c r="AD166" s="35" t="s">
        <v>85</v>
      </c>
      <c r="AE166" s="35" t="s">
        <v>85</v>
      </c>
      <c r="AF166" s="35" t="s">
        <v>85</v>
      </c>
      <c r="AG166" s="35" t="s">
        <v>85</v>
      </c>
      <c r="AH166" s="35" t="s">
        <v>197</v>
      </c>
      <c r="AI166" s="35" t="s">
        <v>85</v>
      </c>
      <c r="AJ166" s="35" t="s">
        <v>85</v>
      </c>
      <c r="AK166" s="35" t="s">
        <v>85</v>
      </c>
      <c r="AL166" s="35" t="s">
        <v>85</v>
      </c>
      <c r="AM166" s="35" t="s">
        <v>85</v>
      </c>
      <c r="AN166" s="35" t="s">
        <v>85</v>
      </c>
      <c r="AO166" s="35" t="s">
        <v>85</v>
      </c>
      <c r="AP166" s="35" t="s">
        <v>85</v>
      </c>
      <c r="AQ166" s="35" t="s">
        <v>85</v>
      </c>
      <c r="AR166" s="35" t="s">
        <v>85</v>
      </c>
      <c r="AS166" s="35" t="s">
        <v>85</v>
      </c>
      <c r="AT166" s="35" t="s">
        <v>85</v>
      </c>
      <c r="AU166" s="35" t="s">
        <v>85</v>
      </c>
      <c r="AV166"/>
      <c r="AW166" s="13" t="s">
        <v>115</v>
      </c>
      <c r="AX166" s="13" t="s">
        <v>115</v>
      </c>
      <c r="AY166" s="13" t="s">
        <v>115</v>
      </c>
      <c r="AZ166" s="13" t="s">
        <v>115</v>
      </c>
      <c r="BA166" s="13" t="s">
        <v>115</v>
      </c>
      <c r="BB166" s="13" t="s">
        <v>115</v>
      </c>
      <c r="BC166"/>
      <c r="BD166" s="35" t="s">
        <v>115</v>
      </c>
      <c r="BE166" s="35" t="s">
        <v>115</v>
      </c>
      <c r="BF166" s="35" t="s">
        <v>115</v>
      </c>
      <c r="BG166" s="35" t="s">
        <v>115</v>
      </c>
      <c r="BH166" s="35" t="s">
        <v>115</v>
      </c>
      <c r="BI166" s="35" t="s">
        <v>115</v>
      </c>
      <c r="BK166" s="13" t="s">
        <v>115</v>
      </c>
      <c r="BL166" s="13" t="s">
        <v>115</v>
      </c>
      <c r="BM166" s="13" t="s">
        <v>115</v>
      </c>
      <c r="BN166" s="13" t="s">
        <v>115</v>
      </c>
      <c r="BO166" s="13" t="s">
        <v>115</v>
      </c>
      <c r="BP166" s="13" t="s">
        <v>115</v>
      </c>
      <c r="BR166" s="13" t="s">
        <v>115</v>
      </c>
      <c r="BS166" s="13" t="s">
        <v>115</v>
      </c>
      <c r="BT166" s="13" t="s">
        <v>115</v>
      </c>
      <c r="BU166" s="13" t="s">
        <v>115</v>
      </c>
      <c r="BV166" s="13" t="s">
        <v>115</v>
      </c>
      <c r="BW166" s="13" t="s">
        <v>115</v>
      </c>
      <c r="BY166" s="35" t="s">
        <v>115</v>
      </c>
      <c r="BZ166" s="35" t="s">
        <v>115</v>
      </c>
      <c r="CA166" s="35" t="s">
        <v>115</v>
      </c>
      <c r="CB166" s="35" t="s">
        <v>115</v>
      </c>
      <c r="CC166" s="35" t="s">
        <v>115</v>
      </c>
      <c r="CD166" s="35" t="s">
        <v>115</v>
      </c>
      <c r="CF166" s="13" t="s">
        <v>115</v>
      </c>
      <c r="CG166" s="13" t="s">
        <v>115</v>
      </c>
      <c r="CH166" s="13" t="s">
        <v>115</v>
      </c>
      <c r="CI166" s="13" t="s">
        <v>115</v>
      </c>
      <c r="CJ166" s="13" t="s">
        <v>115</v>
      </c>
      <c r="CK166" s="13" t="s">
        <v>115</v>
      </c>
      <c r="CM166" s="13" t="s">
        <v>115</v>
      </c>
      <c r="CN166" s="13" t="s">
        <v>115</v>
      </c>
      <c r="CO166" s="13" t="s">
        <v>115</v>
      </c>
      <c r="CP166" s="13" t="s">
        <v>115</v>
      </c>
      <c r="CQ166" s="13" t="s">
        <v>115</v>
      </c>
      <c r="CR166" s="13" t="s">
        <v>115</v>
      </c>
      <c r="CS166" s="13" t="s">
        <v>115</v>
      </c>
      <c r="CT166" s="13" t="s">
        <v>115</v>
      </c>
      <c r="CU166" s="13" t="s">
        <v>115</v>
      </c>
    </row>
    <row r="167" spans="1:130" s="13" customFormat="1">
      <c r="A167" s="31" t="s">
        <v>83</v>
      </c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</row>
    <row r="168" spans="1:130" s="13" customFormat="1" ht="15" customHeight="1">
      <c r="A168" s="30" t="s">
        <v>69</v>
      </c>
      <c r="AV168"/>
      <c r="AW168" s="13" t="s">
        <v>157</v>
      </c>
      <c r="AX168" s="13" t="s">
        <v>157</v>
      </c>
      <c r="AY168" s="13" t="s">
        <v>157</v>
      </c>
      <c r="AZ168" s="13" t="s">
        <v>158</v>
      </c>
      <c r="BA168" s="13" t="s">
        <v>158</v>
      </c>
      <c r="BB168" s="13" t="s">
        <v>158</v>
      </c>
      <c r="BD168" s="13" t="s">
        <v>160</v>
      </c>
      <c r="BE168" s="13" t="s">
        <v>159</v>
      </c>
      <c r="BF168" s="13" t="s">
        <v>159</v>
      </c>
      <c r="BG168" s="13" t="s">
        <v>159</v>
      </c>
      <c r="BH168" s="13" t="s">
        <v>159</v>
      </c>
      <c r="BI168" s="13" t="s">
        <v>159</v>
      </c>
      <c r="BK168" s="13" t="s">
        <v>143</v>
      </c>
      <c r="BL168" s="13" t="s">
        <v>141</v>
      </c>
      <c r="BM168" s="13" t="s">
        <v>141</v>
      </c>
      <c r="BN168" s="13" t="s">
        <v>142</v>
      </c>
      <c r="BO168" s="13" t="s">
        <v>142</v>
      </c>
      <c r="BP168" s="13" t="s">
        <v>142</v>
      </c>
      <c r="BR168" s="13" t="s">
        <v>139</v>
      </c>
      <c r="BS168" s="13" t="s">
        <v>138</v>
      </c>
      <c r="BT168" s="13" t="s">
        <v>136</v>
      </c>
      <c r="BU168" s="13" t="s">
        <v>140</v>
      </c>
      <c r="BV168" s="13" t="s">
        <v>137</v>
      </c>
      <c r="BW168" s="13" t="s">
        <v>135</v>
      </c>
      <c r="BY168" s="13" t="s">
        <v>192</v>
      </c>
      <c r="BZ168" s="13" t="s">
        <v>192</v>
      </c>
      <c r="CA168" s="13" t="s">
        <v>192</v>
      </c>
      <c r="CB168" s="13" t="s">
        <v>193</v>
      </c>
      <c r="CC168" s="13" t="s">
        <v>194</v>
      </c>
      <c r="CD168" s="13" t="s">
        <v>194</v>
      </c>
      <c r="CF168" s="13" t="s">
        <v>195</v>
      </c>
      <c r="CG168" s="13" t="s">
        <v>195</v>
      </c>
      <c r="CH168" s="13" t="s">
        <v>195</v>
      </c>
      <c r="CI168" s="13" t="s">
        <v>196</v>
      </c>
      <c r="CJ168" s="13" t="s">
        <v>196</v>
      </c>
      <c r="CK168" s="13" t="s">
        <v>196</v>
      </c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</row>
    <row r="169" spans="1:130"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1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</row>
    <row r="170" spans="1:130">
      <c r="DD170" s="109" t="s">
        <v>227</v>
      </c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3"/>
      <c r="DP170" s="109" t="s">
        <v>227</v>
      </c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</row>
    <row r="171" spans="1:130"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1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</row>
    <row r="172" spans="1:130"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58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</row>
  </sheetData>
  <mergeCells count="65">
    <mergeCell ref="BR3:BW3"/>
    <mergeCell ref="BY3:CD3"/>
    <mergeCell ref="CF3:CK3"/>
    <mergeCell ref="BR4:BT4"/>
    <mergeCell ref="BN4:BP4"/>
    <mergeCell ref="AW3:BB3"/>
    <mergeCell ref="BD3:BI3"/>
    <mergeCell ref="AW4:AY4"/>
    <mergeCell ref="AZ4:BB4"/>
    <mergeCell ref="BD4:BF4"/>
    <mergeCell ref="BG4:BI4"/>
    <mergeCell ref="O4:Q4"/>
    <mergeCell ref="R4:T4"/>
    <mergeCell ref="U4:W4"/>
    <mergeCell ref="CZ4:DB4"/>
    <mergeCell ref="CW3:DB3"/>
    <mergeCell ref="BY4:CA4"/>
    <mergeCell ref="CB4:CD4"/>
    <mergeCell ref="CF4:CH4"/>
    <mergeCell ref="CM3:CU3"/>
    <mergeCell ref="CM4:CO4"/>
    <mergeCell ref="CP4:CR4"/>
    <mergeCell ref="CS4:CU4"/>
    <mergeCell ref="CW4:CY4"/>
    <mergeCell ref="BK3:BP3"/>
    <mergeCell ref="BU4:BW4"/>
    <mergeCell ref="CI4:CK4"/>
    <mergeCell ref="X4:Z4"/>
    <mergeCell ref="AM4:AO4"/>
    <mergeCell ref="BK4:BM4"/>
    <mergeCell ref="C3:D3"/>
    <mergeCell ref="F3:Q3"/>
    <mergeCell ref="R3:Z3"/>
    <mergeCell ref="AA3:AU3"/>
    <mergeCell ref="AP4:AR4"/>
    <mergeCell ref="AS4:AU4"/>
    <mergeCell ref="F4:H4"/>
    <mergeCell ref="I4:K4"/>
    <mergeCell ref="L4:N4"/>
    <mergeCell ref="AA4:AC4"/>
    <mergeCell ref="AD4:AF4"/>
    <mergeCell ref="AG4:AI4"/>
    <mergeCell ref="AJ4:AL4"/>
    <mergeCell ref="DD1:DN1"/>
    <mergeCell ref="DP1:DZ1"/>
    <mergeCell ref="DD2:DE5"/>
    <mergeCell ref="DF2:DF5"/>
    <mergeCell ref="DG2:DL2"/>
    <mergeCell ref="DM2:DM5"/>
    <mergeCell ref="DN2:DN5"/>
    <mergeCell ref="DP2:DQ5"/>
    <mergeCell ref="DR2:DR5"/>
    <mergeCell ref="DS2:DX2"/>
    <mergeCell ref="DY2:DY5"/>
    <mergeCell ref="DZ2:DZ5"/>
    <mergeCell ref="DG3:DH3"/>
    <mergeCell ref="DI3:DJ3"/>
    <mergeCell ref="DK3:DL3"/>
    <mergeCell ref="DS3:DT3"/>
    <mergeCell ref="DU3:DV3"/>
    <mergeCell ref="DW3:DX3"/>
    <mergeCell ref="DG5:DL5"/>
    <mergeCell ref="DS5:DX5"/>
    <mergeCell ref="DD170:DN170"/>
    <mergeCell ref="DP170:DZ170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68"/>
  <sheetViews>
    <sheetView workbookViewId="0">
      <pane xSplit="1" ySplit="5" topLeftCell="B162" activePane="bottomRight" state="frozen"/>
      <selection activeCell="BF14" sqref="BF14"/>
      <selection pane="topRight" activeCell="BF14" sqref="BF14"/>
      <selection pane="bottomLeft" activeCell="BF14" sqref="BF14"/>
      <selection pane="bottomRight" activeCell="W166" sqref="W3:W166"/>
    </sheetView>
  </sheetViews>
  <sheetFormatPr baseColWidth="10" defaultRowHeight="15" x14ac:dyDescent="0"/>
  <cols>
    <col min="1" max="1" width="17.1640625" customWidth="1"/>
    <col min="2" max="2" width="3" customWidth="1"/>
    <col min="3" max="5" width="10" customWidth="1"/>
    <col min="6" max="6" width="2.33203125" customWidth="1"/>
    <col min="7" max="7" width="10" customWidth="1"/>
    <col min="8" max="8" width="22.1640625" customWidth="1"/>
    <col min="9" max="9" width="3.83203125" customWidth="1"/>
    <col min="10" max="11" width="10" customWidth="1"/>
    <col min="12" max="12" width="12.6640625" customWidth="1"/>
    <col min="21" max="21" width="44.1640625" bestFit="1" customWidth="1"/>
    <col min="23" max="23" width="34" bestFit="1" customWidth="1"/>
    <col min="37" max="37" width="2.6640625" customWidth="1"/>
  </cols>
  <sheetData>
    <row r="1" spans="1:40" ht="23">
      <c r="A1" s="14" t="s">
        <v>39</v>
      </c>
      <c r="F1" s="2"/>
    </row>
    <row r="2" spans="1:40">
      <c r="A2" s="3"/>
      <c r="F2" s="2"/>
    </row>
    <row r="3" spans="1:40" s="26" customFormat="1" ht="16" customHeight="1">
      <c r="A3" s="25"/>
      <c r="C3" s="116" t="s">
        <v>47</v>
      </c>
      <c r="D3" s="122"/>
      <c r="E3" s="117"/>
      <c r="F3" s="27"/>
      <c r="G3" s="116" t="s">
        <v>45</v>
      </c>
      <c r="H3" s="117"/>
      <c r="J3" s="116" t="s">
        <v>46</v>
      </c>
      <c r="K3" s="122"/>
      <c r="L3" s="117"/>
      <c r="N3" s="118" t="s">
        <v>45</v>
      </c>
      <c r="O3" s="118"/>
      <c r="Q3" s="123"/>
      <c r="R3" s="124"/>
      <c r="S3" s="125"/>
      <c r="U3" s="82"/>
      <c r="W3" s="82"/>
    </row>
    <row r="4" spans="1:40" s="26" customFormat="1" ht="55" customHeight="1">
      <c r="A4" s="4" t="s">
        <v>0</v>
      </c>
      <c r="C4" s="114" t="s">
        <v>24</v>
      </c>
      <c r="D4" s="114"/>
      <c r="E4" s="114"/>
      <c r="G4" s="16" t="s">
        <v>21</v>
      </c>
      <c r="H4" s="16" t="s">
        <v>23</v>
      </c>
      <c r="I4" s="24"/>
      <c r="J4" s="114" t="s">
        <v>22</v>
      </c>
      <c r="K4" s="114"/>
      <c r="L4" s="114"/>
      <c r="N4" s="130" t="s">
        <v>229</v>
      </c>
      <c r="O4" s="131"/>
      <c r="Q4" s="126" t="s">
        <v>261</v>
      </c>
      <c r="R4" s="127"/>
      <c r="S4" s="128"/>
      <c r="U4" s="72" t="s">
        <v>266</v>
      </c>
      <c r="W4" s="72" t="s">
        <v>268</v>
      </c>
      <c r="AL4" s="43" t="s">
        <v>116</v>
      </c>
      <c r="AM4" s="43"/>
      <c r="AN4" s="43"/>
    </row>
    <row r="5" spans="1:40" s="19" customFormat="1" ht="35" customHeight="1">
      <c r="A5" s="18"/>
      <c r="B5"/>
      <c r="C5" s="21" t="s">
        <v>25</v>
      </c>
      <c r="D5" s="21" t="s">
        <v>26</v>
      </c>
      <c r="E5" s="21" t="s">
        <v>27</v>
      </c>
      <c r="G5" s="20" t="s">
        <v>30</v>
      </c>
      <c r="H5" s="22" t="s">
        <v>31</v>
      </c>
      <c r="I5" s="22"/>
      <c r="J5" s="20" t="s">
        <v>25</v>
      </c>
      <c r="K5" s="20" t="s">
        <v>26</v>
      </c>
      <c r="L5" s="20" t="s">
        <v>27</v>
      </c>
      <c r="N5" s="19" t="s">
        <v>65</v>
      </c>
      <c r="Q5" s="78" t="s">
        <v>262</v>
      </c>
      <c r="R5" s="78" t="s">
        <v>263</v>
      </c>
      <c r="S5" s="78" t="s">
        <v>214</v>
      </c>
      <c r="U5" s="13"/>
      <c r="W5" s="13"/>
      <c r="AL5" s="19" t="s">
        <v>25</v>
      </c>
      <c r="AM5" s="19" t="s">
        <v>26</v>
      </c>
      <c r="AN5" s="19" t="s">
        <v>27</v>
      </c>
    </row>
    <row r="6" spans="1:40">
      <c r="A6" s="1">
        <v>1854</v>
      </c>
      <c r="N6" s="65"/>
      <c r="O6" s="65"/>
      <c r="Q6" s="73"/>
      <c r="R6" s="73"/>
      <c r="S6" s="73"/>
      <c r="U6" s="77"/>
      <c r="W6" s="80"/>
    </row>
    <row r="7" spans="1:40">
      <c r="A7" s="1">
        <v>1855</v>
      </c>
      <c r="N7" s="65"/>
      <c r="O7" s="65"/>
      <c r="Q7" s="73"/>
      <c r="R7" s="73"/>
      <c r="S7" s="73"/>
      <c r="U7" s="77"/>
      <c r="W7" s="80"/>
    </row>
    <row r="8" spans="1:40">
      <c r="A8" s="1">
        <v>1856</v>
      </c>
      <c r="N8" s="65"/>
      <c r="O8" s="65"/>
      <c r="Q8" s="73"/>
      <c r="R8" s="73"/>
      <c r="S8" s="73"/>
      <c r="U8" s="77"/>
      <c r="W8" s="80"/>
    </row>
    <row r="9" spans="1:40">
      <c r="A9" s="1">
        <v>1857</v>
      </c>
      <c r="N9" s="65"/>
      <c r="O9" s="65"/>
      <c r="Q9" s="73"/>
      <c r="R9" s="73"/>
      <c r="S9" s="73"/>
      <c r="U9" s="77"/>
      <c r="W9" s="80"/>
    </row>
    <row r="10" spans="1:40">
      <c r="A10" s="1">
        <v>1858</v>
      </c>
      <c r="N10" s="65"/>
      <c r="O10" s="65"/>
      <c r="Q10" s="73"/>
      <c r="R10" s="73"/>
      <c r="S10" s="73"/>
      <c r="U10" s="77"/>
      <c r="W10" s="80"/>
    </row>
    <row r="11" spans="1:40">
      <c r="A11" s="1">
        <v>1859</v>
      </c>
      <c r="N11" s="65"/>
      <c r="O11" s="65"/>
      <c r="Q11" s="73"/>
      <c r="R11" s="73"/>
      <c r="S11" s="73"/>
      <c r="U11" s="77"/>
      <c r="W11" s="80"/>
    </row>
    <row r="12" spans="1:40">
      <c r="A12" s="1">
        <v>1860</v>
      </c>
      <c r="N12" s="65"/>
      <c r="O12" s="65"/>
      <c r="Q12" s="73"/>
      <c r="R12" s="73"/>
      <c r="S12" s="73"/>
      <c r="U12" s="77"/>
      <c r="W12" s="80"/>
    </row>
    <row r="13" spans="1:40">
      <c r="A13" s="1">
        <v>1861</v>
      </c>
      <c r="N13" s="65"/>
      <c r="O13" s="65"/>
      <c r="Q13" s="73"/>
      <c r="R13" s="73"/>
      <c r="S13" s="73"/>
      <c r="U13" s="77"/>
      <c r="W13" s="80"/>
    </row>
    <row r="14" spans="1:40">
      <c r="A14" s="1">
        <v>1862</v>
      </c>
      <c r="N14" s="65"/>
      <c r="O14" s="65"/>
      <c r="Q14" s="73"/>
      <c r="R14" s="73"/>
      <c r="S14" s="73"/>
      <c r="U14" s="77"/>
      <c r="W14" s="80"/>
    </row>
    <row r="15" spans="1:40">
      <c r="A15" s="1">
        <v>1863</v>
      </c>
      <c r="N15" s="65"/>
      <c r="O15" s="65"/>
      <c r="Q15" s="73"/>
      <c r="R15" s="73"/>
      <c r="S15" s="73"/>
      <c r="U15" s="77"/>
      <c r="W15" s="80"/>
    </row>
    <row r="16" spans="1:40">
      <c r="A16" s="1">
        <v>1864</v>
      </c>
      <c r="N16" s="65"/>
      <c r="O16" s="65"/>
      <c r="Q16" s="73"/>
      <c r="R16" s="73"/>
      <c r="S16" s="73"/>
      <c r="U16" s="77"/>
      <c r="W16" s="80"/>
    </row>
    <row r="17" spans="1:23">
      <c r="A17" s="1">
        <v>1865</v>
      </c>
      <c r="N17" s="65"/>
      <c r="O17" s="65"/>
      <c r="Q17" s="73"/>
      <c r="R17" s="73"/>
      <c r="S17" s="73"/>
      <c r="U17" s="77"/>
      <c r="W17" s="80"/>
    </row>
    <row r="18" spans="1:23">
      <c r="A18" s="1">
        <v>1866</v>
      </c>
      <c r="N18" s="65"/>
      <c r="O18" s="65"/>
      <c r="Q18" s="73"/>
      <c r="R18" s="73"/>
      <c r="S18" s="73"/>
      <c r="U18" s="77"/>
      <c r="W18" s="80"/>
    </row>
    <row r="19" spans="1:23">
      <c r="A19" s="1">
        <v>1867</v>
      </c>
      <c r="N19" s="65"/>
      <c r="O19" s="65"/>
      <c r="Q19" s="73"/>
      <c r="R19" s="73"/>
      <c r="S19" s="73"/>
      <c r="U19" s="77"/>
      <c r="W19" s="80"/>
    </row>
    <row r="20" spans="1:23">
      <c r="A20" s="1">
        <v>1868</v>
      </c>
      <c r="N20" s="65"/>
      <c r="O20" s="65"/>
      <c r="Q20" s="73"/>
      <c r="R20" s="73"/>
      <c r="S20" s="73"/>
      <c r="U20" s="77"/>
      <c r="W20" s="80"/>
    </row>
    <row r="21" spans="1:23">
      <c r="A21" s="1">
        <v>1869</v>
      </c>
      <c r="N21" s="65"/>
      <c r="O21" s="65"/>
      <c r="Q21" s="73"/>
      <c r="R21" s="73"/>
      <c r="S21" s="73"/>
      <c r="U21" s="77"/>
      <c r="W21" s="80"/>
    </row>
    <row r="22" spans="1:23">
      <c r="A22" s="1">
        <v>1870</v>
      </c>
      <c r="N22" s="65"/>
      <c r="O22" s="65"/>
      <c r="Q22" s="73"/>
      <c r="R22" s="73"/>
      <c r="S22" s="73"/>
      <c r="U22" s="77"/>
      <c r="W22" s="80"/>
    </row>
    <row r="23" spans="1:23">
      <c r="A23" s="1">
        <v>1871</v>
      </c>
      <c r="N23" s="65"/>
      <c r="O23" s="65"/>
      <c r="Q23" s="73"/>
      <c r="R23" s="73"/>
      <c r="S23" s="73"/>
      <c r="U23" s="77"/>
      <c r="W23" s="80"/>
    </row>
    <row r="24" spans="1:23">
      <c r="A24" s="1">
        <v>1872</v>
      </c>
      <c r="N24" s="65"/>
      <c r="O24" s="65"/>
      <c r="Q24" s="73"/>
      <c r="R24" s="73"/>
      <c r="S24" s="73"/>
      <c r="U24" s="77"/>
      <c r="W24" s="80"/>
    </row>
    <row r="25" spans="1:23">
      <c r="A25" s="1">
        <v>1873</v>
      </c>
      <c r="N25" s="65"/>
      <c r="O25" s="65"/>
      <c r="Q25" s="73"/>
      <c r="R25" s="73"/>
      <c r="S25" s="73"/>
      <c r="U25" s="77"/>
      <c r="W25" s="80"/>
    </row>
    <row r="26" spans="1:23">
      <c r="A26" s="1">
        <v>1874</v>
      </c>
      <c r="N26" s="65"/>
      <c r="O26" s="65"/>
      <c r="Q26" s="73"/>
      <c r="R26" s="73"/>
      <c r="S26" s="73"/>
      <c r="U26" s="77"/>
      <c r="W26" s="80"/>
    </row>
    <row r="27" spans="1:23">
      <c r="A27" s="1">
        <v>1875</v>
      </c>
      <c r="N27" s="65"/>
      <c r="O27" s="65"/>
      <c r="Q27" s="73"/>
      <c r="R27" s="73"/>
      <c r="S27" s="73"/>
      <c r="U27" s="77"/>
      <c r="W27" s="80"/>
    </row>
    <row r="28" spans="1:23">
      <c r="A28" s="1">
        <v>1876</v>
      </c>
      <c r="N28" s="65"/>
      <c r="O28" s="65"/>
      <c r="Q28" s="73"/>
      <c r="R28" s="73"/>
      <c r="S28" s="73"/>
      <c r="U28" s="77"/>
      <c r="W28" s="80"/>
    </row>
    <row r="29" spans="1:23">
      <c r="A29" s="1">
        <v>1877</v>
      </c>
      <c r="N29" s="65"/>
      <c r="O29" s="65"/>
      <c r="Q29" s="73"/>
      <c r="R29" s="73"/>
      <c r="S29" s="73"/>
      <c r="U29" s="77"/>
      <c r="W29" s="80"/>
    </row>
    <row r="30" spans="1:23">
      <c r="A30" s="1">
        <v>1878</v>
      </c>
      <c r="N30" s="65"/>
      <c r="O30" s="65"/>
      <c r="Q30" s="73"/>
      <c r="R30" s="73"/>
      <c r="S30" s="73"/>
      <c r="U30" s="77"/>
      <c r="W30" s="80"/>
    </row>
    <row r="31" spans="1:23">
      <c r="A31" s="1">
        <v>1879</v>
      </c>
      <c r="N31" s="65"/>
      <c r="O31" s="65"/>
      <c r="Q31" s="73"/>
      <c r="R31" s="73"/>
      <c r="S31" s="73"/>
      <c r="U31" s="77"/>
      <c r="W31" s="80"/>
    </row>
    <row r="32" spans="1:23">
      <c r="A32" s="1">
        <v>1880</v>
      </c>
      <c r="N32" s="65"/>
      <c r="O32" s="65"/>
      <c r="Q32" s="73"/>
      <c r="R32" s="73"/>
      <c r="S32" s="73"/>
      <c r="U32" s="77"/>
      <c r="W32" s="80"/>
    </row>
    <row r="33" spans="1:23">
      <c r="A33" s="1">
        <v>1881</v>
      </c>
      <c r="N33" s="65"/>
      <c r="O33" s="65"/>
      <c r="Q33" s="73"/>
      <c r="R33" s="73"/>
      <c r="S33" s="73"/>
      <c r="U33" s="77"/>
      <c r="W33" s="80"/>
    </row>
    <row r="34" spans="1:23">
      <c r="A34" s="1">
        <v>1882</v>
      </c>
      <c r="N34" s="65"/>
      <c r="O34" s="65"/>
      <c r="Q34" s="73"/>
      <c r="R34" s="73"/>
      <c r="S34" s="73"/>
      <c r="U34" s="77"/>
      <c r="W34" s="80"/>
    </row>
    <row r="35" spans="1:23">
      <c r="A35" s="1">
        <v>1883</v>
      </c>
      <c r="N35" s="65"/>
      <c r="O35" s="65"/>
      <c r="Q35" s="73"/>
      <c r="R35" s="73"/>
      <c r="S35" s="73"/>
      <c r="U35" s="77"/>
      <c r="W35" s="80"/>
    </row>
    <row r="36" spans="1:23">
      <c r="A36" s="1">
        <v>1884</v>
      </c>
      <c r="N36" s="65"/>
      <c r="O36" s="65"/>
      <c r="Q36" s="73"/>
      <c r="R36" s="73"/>
      <c r="S36" s="73"/>
      <c r="U36" s="77"/>
      <c r="W36" s="80"/>
    </row>
    <row r="37" spans="1:23">
      <c r="A37" s="1">
        <v>1885</v>
      </c>
      <c r="N37" s="65"/>
      <c r="O37" s="65"/>
      <c r="Q37" s="73"/>
      <c r="R37" s="73"/>
      <c r="S37" s="73"/>
      <c r="U37" s="77"/>
      <c r="W37" s="80"/>
    </row>
    <row r="38" spans="1:23">
      <c r="A38" s="1">
        <v>1886</v>
      </c>
      <c r="N38" s="65"/>
      <c r="O38" s="65"/>
      <c r="Q38" s="73"/>
      <c r="R38" s="73"/>
      <c r="S38" s="73"/>
      <c r="U38" s="77"/>
      <c r="W38" s="80"/>
    </row>
    <row r="39" spans="1:23">
      <c r="A39" s="1">
        <v>1887</v>
      </c>
      <c r="N39" s="65"/>
      <c r="O39" s="65"/>
      <c r="Q39" s="73"/>
      <c r="R39" s="73"/>
      <c r="S39" s="73"/>
      <c r="U39" s="77"/>
      <c r="W39" s="80"/>
    </row>
    <row r="40" spans="1:23">
      <c r="A40" s="1">
        <v>1888</v>
      </c>
      <c r="N40" s="65"/>
      <c r="O40" s="65"/>
      <c r="Q40" s="73"/>
      <c r="R40" s="73"/>
      <c r="S40" s="73"/>
      <c r="U40" s="77"/>
      <c r="W40" s="80"/>
    </row>
    <row r="41" spans="1:23">
      <c r="A41" s="1">
        <v>1889</v>
      </c>
      <c r="N41" s="65"/>
      <c r="O41" s="65"/>
      <c r="Q41" s="73"/>
      <c r="R41" s="73"/>
      <c r="S41" s="73"/>
      <c r="U41" s="77"/>
      <c r="W41" s="80"/>
    </row>
    <row r="42" spans="1:23">
      <c r="A42" s="1">
        <v>1890</v>
      </c>
      <c r="N42" s="65"/>
      <c r="O42" s="65"/>
      <c r="Q42" s="73"/>
      <c r="R42" s="73"/>
      <c r="S42" s="73"/>
      <c r="U42" s="77"/>
      <c r="W42" s="80"/>
    </row>
    <row r="43" spans="1:23">
      <c r="A43" s="1">
        <v>1891</v>
      </c>
      <c r="N43" s="65"/>
      <c r="O43" s="65"/>
      <c r="Q43" s="73"/>
      <c r="R43" s="73"/>
      <c r="S43" s="73"/>
      <c r="U43" s="77"/>
      <c r="W43" s="80"/>
    </row>
    <row r="44" spans="1:23">
      <c r="A44" s="1">
        <v>1892</v>
      </c>
      <c r="N44" s="65"/>
      <c r="O44" s="65"/>
      <c r="Q44" s="73"/>
      <c r="R44" s="73"/>
      <c r="S44" s="73"/>
      <c r="U44" s="77"/>
      <c r="W44" s="80"/>
    </row>
    <row r="45" spans="1:23">
      <c r="A45" s="1">
        <v>1893</v>
      </c>
      <c r="N45" s="65"/>
      <c r="O45" s="65"/>
      <c r="Q45" s="73"/>
      <c r="R45" s="73"/>
      <c r="S45" s="73"/>
      <c r="U45" s="77"/>
      <c r="W45" s="80"/>
    </row>
    <row r="46" spans="1:23">
      <c r="A46" s="1">
        <v>1894</v>
      </c>
      <c r="N46" s="65"/>
      <c r="O46" s="65"/>
      <c r="Q46" s="73"/>
      <c r="R46" s="73"/>
      <c r="S46" s="73"/>
      <c r="U46" s="77"/>
      <c r="W46" s="80"/>
    </row>
    <row r="47" spans="1:23">
      <c r="A47" s="1">
        <v>1895</v>
      </c>
      <c r="N47" s="65"/>
      <c r="O47" s="65"/>
      <c r="Q47" s="73"/>
      <c r="R47" s="73"/>
      <c r="S47" s="73"/>
      <c r="U47" s="77"/>
      <c r="W47" s="80"/>
    </row>
    <row r="48" spans="1:23">
      <c r="A48" s="1">
        <v>1896</v>
      </c>
      <c r="N48" s="65"/>
      <c r="O48" s="65"/>
      <c r="Q48" s="73"/>
      <c r="R48" s="73"/>
      <c r="S48" s="73"/>
      <c r="U48" s="77"/>
      <c r="W48" s="80"/>
    </row>
    <row r="49" spans="1:40">
      <c r="A49" s="1">
        <v>1897</v>
      </c>
      <c r="N49" s="65"/>
      <c r="O49" s="65"/>
      <c r="Q49" s="73"/>
      <c r="R49" s="73"/>
      <c r="S49" s="73"/>
      <c r="U49" s="77"/>
      <c r="W49" s="80"/>
    </row>
    <row r="50" spans="1:40">
      <c r="A50" s="1">
        <v>1898</v>
      </c>
      <c r="N50" s="65"/>
      <c r="O50" s="65"/>
      <c r="Q50" s="73"/>
      <c r="R50" s="73"/>
      <c r="S50" s="73"/>
      <c r="U50" s="77"/>
      <c r="W50" s="80"/>
    </row>
    <row r="51" spans="1:40">
      <c r="A51" s="1">
        <v>1899</v>
      </c>
      <c r="N51" s="65"/>
      <c r="O51" s="65"/>
      <c r="Q51" s="73"/>
      <c r="R51" s="73"/>
      <c r="S51" s="73"/>
      <c r="U51" s="77"/>
      <c r="W51" s="80"/>
    </row>
    <row r="52" spans="1:40">
      <c r="A52" s="1">
        <v>1900</v>
      </c>
      <c r="C52" s="6"/>
      <c r="D52" s="6"/>
      <c r="E52" s="6"/>
      <c r="G52" s="6"/>
      <c r="H52" s="6"/>
      <c r="I52" s="6"/>
      <c r="J52" s="6"/>
      <c r="K52" s="6"/>
      <c r="L52" s="6"/>
      <c r="N52" s="65"/>
      <c r="O52" s="65"/>
      <c r="Q52" s="73"/>
      <c r="R52" s="73"/>
      <c r="S52" s="73"/>
      <c r="U52" s="77"/>
      <c r="W52" s="80"/>
    </row>
    <row r="53" spans="1:40">
      <c r="A53" s="1">
        <v>1901</v>
      </c>
      <c r="C53" s="6"/>
      <c r="D53" s="6"/>
      <c r="E53" s="6"/>
      <c r="G53" s="6"/>
      <c r="H53" s="6"/>
      <c r="I53" s="6"/>
      <c r="J53" s="6"/>
      <c r="K53" s="6"/>
      <c r="L53" s="6"/>
      <c r="N53" s="65"/>
      <c r="O53" s="65"/>
      <c r="Q53" s="73"/>
      <c r="R53" s="73"/>
      <c r="S53" s="73"/>
      <c r="U53" s="77"/>
      <c r="W53" s="80"/>
    </row>
    <row r="54" spans="1:40">
      <c r="A54" s="1">
        <v>1902</v>
      </c>
      <c r="C54" s="6"/>
      <c r="D54" s="6"/>
      <c r="E54" s="6"/>
      <c r="G54" s="6"/>
      <c r="H54" s="6"/>
      <c r="I54" s="6"/>
      <c r="J54" s="6"/>
      <c r="K54" s="6"/>
      <c r="L54" s="6"/>
      <c r="N54" s="65"/>
      <c r="O54" s="65"/>
      <c r="Q54" s="73"/>
      <c r="R54" s="73"/>
      <c r="S54" s="73"/>
      <c r="U54" s="77"/>
      <c r="W54" s="80"/>
    </row>
    <row r="55" spans="1:40">
      <c r="A55" s="1">
        <v>1903</v>
      </c>
      <c r="C55" s="6"/>
      <c r="D55" s="6"/>
      <c r="E55" s="6"/>
      <c r="G55" s="6"/>
      <c r="H55" s="6"/>
      <c r="I55" s="6"/>
      <c r="J55" s="6"/>
      <c r="K55" s="6"/>
      <c r="L55" s="6"/>
      <c r="N55" s="65"/>
      <c r="O55" s="65"/>
      <c r="Q55" s="73"/>
      <c r="R55" s="73"/>
      <c r="S55" s="73"/>
      <c r="U55" s="77"/>
      <c r="W55" s="80"/>
    </row>
    <row r="56" spans="1:40">
      <c r="A56" s="1">
        <v>1904</v>
      </c>
      <c r="C56" s="6"/>
      <c r="D56" s="6"/>
      <c r="E56" s="6"/>
      <c r="G56" s="6"/>
      <c r="H56" s="6"/>
      <c r="I56" s="6"/>
      <c r="J56" s="6"/>
      <c r="K56" s="6"/>
      <c r="L56" s="6"/>
      <c r="N56" s="65"/>
      <c r="O56" s="65"/>
      <c r="Q56" s="73"/>
      <c r="R56" s="73"/>
      <c r="S56" s="73"/>
      <c r="U56" s="77"/>
      <c r="W56" s="80"/>
    </row>
    <row r="57" spans="1:40">
      <c r="A57" s="1">
        <v>1905</v>
      </c>
      <c r="C57" s="6"/>
      <c r="D57" s="6"/>
      <c r="E57" s="6"/>
      <c r="G57" s="6"/>
      <c r="H57" s="6"/>
      <c r="I57" s="6"/>
      <c r="J57" s="6"/>
      <c r="K57" s="6"/>
      <c r="L57" s="6"/>
      <c r="N57" s="65"/>
      <c r="O57" s="65"/>
      <c r="Q57" s="73"/>
      <c r="R57" s="73"/>
      <c r="S57" s="73"/>
      <c r="U57" s="77"/>
      <c r="W57" s="80"/>
    </row>
    <row r="58" spans="1:40">
      <c r="A58" s="1">
        <v>1906</v>
      </c>
      <c r="C58" s="6"/>
      <c r="D58" s="6"/>
      <c r="E58" s="6"/>
      <c r="G58" s="6"/>
      <c r="H58" s="6"/>
      <c r="I58" s="6"/>
      <c r="J58" s="6"/>
      <c r="K58" s="6"/>
      <c r="L58" s="6"/>
      <c r="N58" s="65"/>
      <c r="O58" s="65"/>
      <c r="Q58" s="73"/>
      <c r="R58" s="73"/>
      <c r="S58" s="73"/>
      <c r="U58" s="77"/>
      <c r="W58" s="80"/>
    </row>
    <row r="59" spans="1:40">
      <c r="A59" s="1">
        <v>1907</v>
      </c>
      <c r="C59" s="6"/>
      <c r="D59" s="6"/>
      <c r="E59" s="6"/>
      <c r="G59" s="6"/>
      <c r="H59" s="6"/>
      <c r="I59" s="6"/>
      <c r="J59" s="6"/>
      <c r="K59" s="6"/>
      <c r="L59" s="6"/>
      <c r="N59" s="65"/>
      <c r="O59" s="65"/>
      <c r="Q59" s="73"/>
      <c r="R59" s="73"/>
      <c r="S59" s="73"/>
      <c r="U59" s="77"/>
      <c r="W59" s="80"/>
    </row>
    <row r="60" spans="1:40">
      <c r="A60" s="1">
        <v>1908</v>
      </c>
      <c r="C60" s="6"/>
      <c r="D60" s="6"/>
      <c r="E60" s="6"/>
      <c r="G60" s="6"/>
      <c r="H60" s="6"/>
      <c r="I60" s="6"/>
      <c r="J60" s="6"/>
      <c r="K60" s="6"/>
      <c r="L60" s="6"/>
      <c r="N60" s="65"/>
      <c r="O60" s="65"/>
      <c r="Q60" s="73"/>
      <c r="R60" s="73"/>
      <c r="S60" s="73"/>
      <c r="U60" s="77"/>
      <c r="W60" s="80"/>
    </row>
    <row r="61" spans="1:40">
      <c r="A61" s="1">
        <v>1909</v>
      </c>
      <c r="C61" s="6"/>
      <c r="D61" s="6"/>
      <c r="E61" s="6"/>
      <c r="G61" s="6"/>
      <c r="H61" s="6"/>
      <c r="I61" s="6"/>
      <c r="J61" s="6"/>
      <c r="K61" s="6"/>
      <c r="L61" s="6"/>
      <c r="N61" s="65"/>
      <c r="O61" s="65"/>
      <c r="Q61" s="73"/>
      <c r="R61" s="73"/>
      <c r="S61" s="73"/>
      <c r="U61" s="77"/>
      <c r="W61" s="80"/>
    </row>
    <row r="62" spans="1:40">
      <c r="A62" s="1">
        <v>1910</v>
      </c>
      <c r="C62" s="6"/>
      <c r="D62" s="6"/>
      <c r="E62" s="6"/>
      <c r="G62" s="6"/>
      <c r="H62" s="6"/>
      <c r="I62" s="6"/>
      <c r="J62" s="6"/>
      <c r="K62" s="6"/>
      <c r="L62" s="6"/>
      <c r="N62" s="65"/>
      <c r="O62" s="65"/>
      <c r="Q62" s="73"/>
      <c r="R62" s="73"/>
      <c r="S62" s="73"/>
      <c r="U62" s="77"/>
      <c r="W62" s="80"/>
    </row>
    <row r="63" spans="1:40">
      <c r="A63" s="1">
        <v>1911</v>
      </c>
      <c r="C63" s="6"/>
      <c r="D63" s="6"/>
      <c r="E63" s="6"/>
      <c r="G63" s="6"/>
      <c r="H63" s="6"/>
      <c r="I63" s="6"/>
      <c r="J63" s="6"/>
      <c r="K63" s="6"/>
      <c r="L63" s="6"/>
      <c r="N63" s="65"/>
      <c r="O63" s="65"/>
      <c r="Q63" s="73"/>
      <c r="R63" s="73"/>
      <c r="S63" s="73"/>
      <c r="U63" s="77"/>
      <c r="W63" s="80"/>
      <c r="AL63">
        <v>534560</v>
      </c>
      <c r="AM63">
        <v>264997</v>
      </c>
      <c r="AN63">
        <v>534560</v>
      </c>
    </row>
    <row r="64" spans="1:40">
      <c r="A64" s="1">
        <v>1912</v>
      </c>
      <c r="C64" s="6"/>
      <c r="D64" s="6"/>
      <c r="E64" s="6"/>
      <c r="G64" s="6"/>
      <c r="H64" s="6"/>
      <c r="I64" s="6"/>
      <c r="J64" s="6"/>
      <c r="K64" s="6"/>
      <c r="L64" s="6"/>
      <c r="N64" s="65"/>
      <c r="O64" s="65"/>
      <c r="Q64" s="73"/>
      <c r="R64" s="73"/>
      <c r="S64" s="73"/>
      <c r="U64" s="77"/>
      <c r="W64" s="80"/>
    </row>
    <row r="65" spans="1:23">
      <c r="A65" s="1">
        <v>1913</v>
      </c>
      <c r="C65" s="6"/>
      <c r="D65" s="6"/>
      <c r="E65" s="6"/>
      <c r="G65" s="6"/>
      <c r="H65" s="6"/>
      <c r="I65" s="6"/>
      <c r="J65" s="6"/>
      <c r="K65" s="6"/>
      <c r="L65" s="6"/>
      <c r="N65" s="65"/>
      <c r="O65" s="65"/>
      <c r="Q65" s="73"/>
      <c r="R65" s="73"/>
      <c r="S65" s="73"/>
      <c r="U65" s="77"/>
      <c r="W65" s="80"/>
    </row>
    <row r="66" spans="1:23">
      <c r="A66" s="1">
        <v>1914</v>
      </c>
      <c r="C66" s="6"/>
      <c r="D66" s="6"/>
      <c r="E66" s="6"/>
      <c r="G66" s="6"/>
      <c r="H66" s="6"/>
      <c r="I66" s="6"/>
      <c r="J66" s="6"/>
      <c r="K66" s="6"/>
      <c r="L66" s="6"/>
      <c r="N66" s="65"/>
      <c r="O66" s="65"/>
      <c r="Q66" s="73"/>
      <c r="R66" s="73"/>
      <c r="S66" s="73"/>
      <c r="U66" s="77"/>
      <c r="W66" s="80"/>
    </row>
    <row r="67" spans="1:23">
      <c r="A67" s="1">
        <v>1915</v>
      </c>
      <c r="C67" s="6"/>
      <c r="D67" s="6"/>
      <c r="E67" s="6"/>
      <c r="G67" s="6"/>
      <c r="H67" s="6"/>
      <c r="I67" s="6"/>
      <c r="J67" s="6"/>
      <c r="K67" s="6"/>
      <c r="L67" s="6"/>
      <c r="N67" s="65"/>
      <c r="O67" s="65"/>
      <c r="Q67" s="73"/>
      <c r="R67" s="73"/>
      <c r="S67" s="73"/>
      <c r="U67" s="77"/>
      <c r="W67" s="80"/>
    </row>
    <row r="68" spans="1:23">
      <c r="A68" s="1">
        <v>1916</v>
      </c>
      <c r="C68" s="6"/>
      <c r="D68" s="6"/>
      <c r="E68" s="6"/>
      <c r="G68" s="6"/>
      <c r="H68" s="6"/>
      <c r="I68" s="6"/>
      <c r="J68" s="6"/>
      <c r="K68" s="6"/>
      <c r="L68" s="6"/>
      <c r="N68" s="65"/>
      <c r="O68" s="65"/>
      <c r="Q68" s="73"/>
      <c r="R68" s="73"/>
      <c r="S68" s="73"/>
      <c r="U68" s="77"/>
      <c r="W68" s="80"/>
    </row>
    <row r="69" spans="1:23">
      <c r="A69" s="1">
        <v>1917</v>
      </c>
      <c r="C69" s="6"/>
      <c r="D69" s="6"/>
      <c r="E69" s="6"/>
      <c r="G69" s="6"/>
      <c r="H69" s="6"/>
      <c r="I69" s="6"/>
      <c r="J69" s="6"/>
      <c r="K69" s="6"/>
      <c r="L69" s="6"/>
      <c r="N69" s="65"/>
      <c r="O69" s="65"/>
      <c r="Q69" s="73"/>
      <c r="R69" s="73"/>
      <c r="S69" s="73"/>
      <c r="U69" s="77"/>
      <c r="W69" s="80"/>
    </row>
    <row r="70" spans="1:23">
      <c r="A70" s="1">
        <v>1918</v>
      </c>
      <c r="C70" s="6"/>
      <c r="D70" s="6"/>
      <c r="E70" s="6"/>
      <c r="G70" s="6"/>
      <c r="H70" s="6"/>
      <c r="I70" s="6"/>
      <c r="J70" s="6"/>
      <c r="K70" s="6"/>
      <c r="L70" s="6"/>
      <c r="N70" s="65"/>
      <c r="O70" s="65"/>
      <c r="Q70" s="73"/>
      <c r="R70" s="73"/>
      <c r="S70" s="73"/>
      <c r="U70" s="77"/>
      <c r="W70" s="80"/>
    </row>
    <row r="71" spans="1:23">
      <c r="A71" s="1">
        <v>1919</v>
      </c>
      <c r="C71" s="6"/>
      <c r="D71" s="6"/>
      <c r="E71" s="6"/>
      <c r="G71" s="6"/>
      <c r="H71" s="6"/>
      <c r="I71" s="6"/>
      <c r="J71" s="6"/>
      <c r="K71" s="6"/>
      <c r="L71" s="6"/>
      <c r="N71" s="65"/>
      <c r="O71" s="65"/>
      <c r="Q71" s="73"/>
      <c r="R71" s="73"/>
      <c r="S71" s="73"/>
      <c r="U71" s="77"/>
      <c r="W71" s="80"/>
    </row>
    <row r="72" spans="1:23">
      <c r="A72" s="1">
        <v>1920</v>
      </c>
      <c r="C72" s="6"/>
      <c r="D72" s="6"/>
      <c r="E72" s="6"/>
      <c r="G72" s="6"/>
      <c r="H72" s="6"/>
      <c r="I72" s="6"/>
      <c r="J72" s="6"/>
      <c r="K72" s="6"/>
      <c r="L72" s="6"/>
      <c r="N72" s="65"/>
      <c r="O72" s="65"/>
      <c r="Q72" s="73"/>
      <c r="R72" s="73"/>
      <c r="S72" s="73"/>
      <c r="U72" s="77"/>
      <c r="W72" s="80"/>
    </row>
    <row r="73" spans="1:23">
      <c r="A73" s="1">
        <v>1921</v>
      </c>
      <c r="C73" s="6"/>
      <c r="D73" s="6"/>
      <c r="E73" s="6"/>
      <c r="G73" s="6"/>
      <c r="H73" s="6"/>
      <c r="I73" s="6"/>
      <c r="J73" s="6"/>
      <c r="K73" s="6"/>
      <c r="L73" s="6"/>
      <c r="N73" s="65"/>
      <c r="O73" s="65"/>
      <c r="Q73" s="73"/>
      <c r="R73" s="73"/>
      <c r="S73" s="73"/>
      <c r="U73" s="77"/>
      <c r="W73" s="80"/>
    </row>
    <row r="74" spans="1:23">
      <c r="A74" s="1">
        <v>1922</v>
      </c>
      <c r="C74" s="6"/>
      <c r="D74" s="6"/>
      <c r="E74" s="6"/>
      <c r="G74" s="6"/>
      <c r="H74" s="6"/>
      <c r="I74" s="6"/>
      <c r="J74" s="6"/>
      <c r="K74" s="6"/>
      <c r="L74" s="6"/>
      <c r="N74" s="65"/>
      <c r="O74" s="65"/>
      <c r="Q74" s="73"/>
      <c r="R74" s="73"/>
      <c r="S74" s="73"/>
      <c r="U74" s="77"/>
      <c r="W74" s="80"/>
    </row>
    <row r="75" spans="1:23">
      <c r="A75" s="1">
        <v>1923</v>
      </c>
      <c r="C75" s="6"/>
      <c r="D75" s="6"/>
      <c r="E75" s="6"/>
      <c r="G75" s="6"/>
      <c r="H75" s="6"/>
      <c r="I75" s="6"/>
      <c r="J75" s="6"/>
      <c r="K75" s="6"/>
      <c r="L75" s="6"/>
      <c r="N75" s="65"/>
      <c r="O75" s="65"/>
      <c r="Q75" s="73"/>
      <c r="R75" s="73"/>
      <c r="S75" s="73"/>
      <c r="U75" s="77"/>
      <c r="W75" s="80"/>
    </row>
    <row r="76" spans="1:23">
      <c r="A76" s="1">
        <v>1924</v>
      </c>
      <c r="C76" s="6"/>
      <c r="D76" s="6"/>
      <c r="E76" s="6"/>
      <c r="G76" s="6"/>
      <c r="H76" s="6"/>
      <c r="I76" s="6"/>
      <c r="J76" s="6"/>
      <c r="K76" s="6"/>
      <c r="L76" s="6"/>
      <c r="N76" s="65"/>
      <c r="O76" s="65"/>
      <c r="Q76" s="73"/>
      <c r="R76" s="73"/>
      <c r="S76" s="73"/>
      <c r="U76" s="77"/>
      <c r="W76" s="80"/>
    </row>
    <row r="77" spans="1:23">
      <c r="A77" s="1">
        <v>1925</v>
      </c>
      <c r="C77" s="6"/>
      <c r="D77" s="6"/>
      <c r="E77" s="6"/>
      <c r="G77" s="6"/>
      <c r="H77" s="6"/>
      <c r="I77" s="6"/>
      <c r="J77" s="6"/>
      <c r="K77" s="6"/>
      <c r="L77" s="6"/>
      <c r="N77" s="65"/>
      <c r="O77" s="65"/>
      <c r="Q77" s="73"/>
      <c r="R77" s="73"/>
      <c r="S77" s="73"/>
      <c r="U77" s="77"/>
      <c r="W77" s="80"/>
    </row>
    <row r="78" spans="1:23">
      <c r="A78" s="1">
        <v>1926</v>
      </c>
      <c r="C78" s="6"/>
      <c r="D78" s="6"/>
      <c r="E78" s="6"/>
      <c r="G78" s="6"/>
      <c r="H78" s="6"/>
      <c r="I78" s="6"/>
      <c r="J78" s="6"/>
      <c r="K78" s="6"/>
      <c r="L78" s="6"/>
      <c r="N78" s="65"/>
      <c r="O78" s="65"/>
      <c r="Q78" s="73"/>
      <c r="R78" s="73"/>
      <c r="S78" s="73"/>
      <c r="U78" s="77"/>
      <c r="W78" s="80"/>
    </row>
    <row r="79" spans="1:23">
      <c r="A79" s="1">
        <v>1927</v>
      </c>
      <c r="C79" s="6"/>
      <c r="D79" s="6"/>
      <c r="E79" s="6"/>
      <c r="G79" s="6"/>
      <c r="H79" s="6"/>
      <c r="I79" s="6"/>
      <c r="J79" s="6"/>
      <c r="K79" s="6"/>
      <c r="L79" s="6"/>
      <c r="N79" s="65"/>
      <c r="O79" s="65"/>
      <c r="Q79" s="73"/>
      <c r="R79" s="73"/>
      <c r="S79" s="73"/>
      <c r="U79" s="77"/>
      <c r="W79" s="80"/>
    </row>
    <row r="80" spans="1:23">
      <c r="A80" s="1">
        <v>1928</v>
      </c>
      <c r="C80" s="6"/>
      <c r="D80" s="6"/>
      <c r="E80" s="6"/>
      <c r="G80" s="6"/>
      <c r="H80" s="6"/>
      <c r="I80" s="6"/>
      <c r="J80" s="6"/>
      <c r="K80" s="6"/>
      <c r="L80" s="6"/>
      <c r="N80" s="65"/>
      <c r="O80" s="65"/>
      <c r="Q80" s="73"/>
      <c r="R80" s="73"/>
      <c r="S80" s="73"/>
      <c r="U80" s="77"/>
      <c r="W80" s="80"/>
    </row>
    <row r="81" spans="1:23">
      <c r="A81" s="1">
        <v>1929</v>
      </c>
      <c r="C81" s="6"/>
      <c r="D81" s="6"/>
      <c r="E81" s="6"/>
      <c r="G81" s="6"/>
      <c r="H81" s="6"/>
      <c r="I81" s="6"/>
      <c r="J81" s="6"/>
      <c r="K81" s="6"/>
      <c r="L81" s="6"/>
      <c r="N81" s="65"/>
      <c r="O81" s="65"/>
      <c r="Q81" s="73"/>
      <c r="R81" s="73"/>
      <c r="S81" s="73"/>
      <c r="U81" s="77"/>
      <c r="W81" s="80"/>
    </row>
    <row r="82" spans="1:23">
      <c r="A82" s="1">
        <v>1930</v>
      </c>
      <c r="C82" s="6"/>
      <c r="D82" s="6"/>
      <c r="E82" s="6"/>
      <c r="G82" s="6"/>
      <c r="H82" s="6"/>
      <c r="I82" s="6"/>
      <c r="J82" s="6"/>
      <c r="K82" s="6"/>
      <c r="L82" s="6"/>
      <c r="N82" s="65"/>
      <c r="O82" s="65"/>
      <c r="Q82" s="73"/>
      <c r="R82" s="73"/>
      <c r="S82" s="73"/>
      <c r="U82" s="77"/>
      <c r="W82" s="80"/>
    </row>
    <row r="83" spans="1:23">
      <c r="A83" s="1">
        <v>1931</v>
      </c>
      <c r="C83" s="6"/>
      <c r="D83" s="6"/>
      <c r="E83" s="6"/>
      <c r="G83" s="6"/>
      <c r="H83" s="6"/>
      <c r="I83" s="6"/>
      <c r="J83" s="6"/>
      <c r="K83" s="6"/>
      <c r="L83" s="6"/>
      <c r="N83" s="65"/>
      <c r="O83" s="65"/>
      <c r="Q83" s="73"/>
      <c r="R83" s="73"/>
      <c r="S83" s="73"/>
      <c r="U83" s="77"/>
      <c r="W83" s="80"/>
    </row>
    <row r="84" spans="1:23">
      <c r="A84" s="1">
        <v>1932</v>
      </c>
      <c r="C84" s="6"/>
      <c r="D84" s="6"/>
      <c r="E84" s="6"/>
      <c r="G84" s="6"/>
      <c r="H84" s="6"/>
      <c r="I84" s="6"/>
      <c r="J84" s="6"/>
      <c r="K84" s="6"/>
      <c r="L84" s="6"/>
      <c r="N84" s="65"/>
      <c r="O84" s="65"/>
      <c r="Q84" s="73"/>
      <c r="R84" s="73"/>
      <c r="S84" s="73"/>
      <c r="U84" s="77"/>
      <c r="W84" s="80"/>
    </row>
    <row r="85" spans="1:23">
      <c r="A85" s="1">
        <v>1933</v>
      </c>
      <c r="C85" s="6"/>
      <c r="D85" s="6"/>
      <c r="E85" s="6"/>
      <c r="G85" s="6"/>
      <c r="H85" s="6"/>
      <c r="I85" s="6"/>
      <c r="J85" s="6"/>
      <c r="K85" s="6"/>
      <c r="L85" s="6"/>
      <c r="N85" s="65"/>
      <c r="O85" s="65"/>
      <c r="Q85" s="73"/>
      <c r="R85" s="73"/>
      <c r="S85" s="73"/>
      <c r="U85" s="77"/>
      <c r="W85" s="80"/>
    </row>
    <row r="86" spans="1:23">
      <c r="A86" s="1">
        <v>1934</v>
      </c>
      <c r="C86" s="6"/>
      <c r="D86" s="6"/>
      <c r="E86" s="6"/>
      <c r="G86" s="6"/>
      <c r="H86" s="6"/>
      <c r="I86" s="6"/>
      <c r="J86" s="6"/>
      <c r="K86" s="6"/>
      <c r="L86" s="6"/>
      <c r="N86" s="65"/>
      <c r="O86" s="65"/>
      <c r="Q86" s="73"/>
      <c r="R86" s="73"/>
      <c r="S86" s="73"/>
      <c r="U86" s="77"/>
      <c r="W86" s="80"/>
    </row>
    <row r="87" spans="1:23">
      <c r="A87" s="1">
        <v>1935</v>
      </c>
      <c r="C87" s="6"/>
      <c r="D87" s="6"/>
      <c r="E87" s="6"/>
      <c r="G87" s="6"/>
      <c r="H87" s="6"/>
      <c r="I87" s="6"/>
      <c r="J87" s="6"/>
      <c r="K87" s="6"/>
      <c r="L87" s="6"/>
      <c r="N87" s="65"/>
      <c r="O87" s="65"/>
      <c r="Q87" s="73"/>
      <c r="R87" s="73"/>
      <c r="S87" s="73"/>
      <c r="U87" s="77"/>
      <c r="W87" s="80"/>
    </row>
    <row r="88" spans="1:23">
      <c r="A88" s="1">
        <v>1936</v>
      </c>
      <c r="C88" s="6"/>
      <c r="D88" s="6"/>
      <c r="E88" s="6"/>
      <c r="G88" s="6"/>
      <c r="H88" s="6"/>
      <c r="I88" s="6"/>
      <c r="J88" s="6"/>
      <c r="K88" s="6"/>
      <c r="L88" s="6"/>
      <c r="N88" s="65"/>
      <c r="O88" s="65"/>
      <c r="Q88" s="73"/>
      <c r="R88" s="73"/>
      <c r="S88" s="73"/>
      <c r="U88" s="77"/>
      <c r="W88" s="80"/>
    </row>
    <row r="89" spans="1:23">
      <c r="A89" s="1">
        <v>1937</v>
      </c>
      <c r="C89" s="6"/>
      <c r="D89" s="6"/>
      <c r="E89" s="6"/>
      <c r="G89" s="6"/>
      <c r="H89" s="6"/>
      <c r="I89" s="6"/>
      <c r="J89" s="6"/>
      <c r="K89" s="6"/>
      <c r="L89" s="6"/>
      <c r="N89" s="65"/>
      <c r="O89" s="65"/>
      <c r="Q89" s="73"/>
      <c r="R89" s="73"/>
      <c r="S89" s="73"/>
      <c r="U89" s="77"/>
      <c r="W89" s="80"/>
    </row>
    <row r="90" spans="1:23">
      <c r="A90" s="1">
        <v>1938</v>
      </c>
      <c r="C90" s="6"/>
      <c r="D90" s="6"/>
      <c r="E90" s="6"/>
      <c r="G90" s="6"/>
      <c r="H90" s="6"/>
      <c r="I90" s="6"/>
      <c r="J90" s="6"/>
      <c r="K90" s="6"/>
      <c r="L90" s="6"/>
      <c r="N90" s="65"/>
      <c r="O90" s="65"/>
      <c r="Q90" s="73"/>
      <c r="R90" s="73"/>
      <c r="S90" s="73"/>
      <c r="U90" s="77"/>
      <c r="W90" s="80"/>
    </row>
    <row r="91" spans="1:23">
      <c r="A91" s="1">
        <v>1939</v>
      </c>
      <c r="C91" s="6"/>
      <c r="D91" s="6"/>
      <c r="E91" s="6"/>
      <c r="G91" s="6"/>
      <c r="H91" s="6"/>
      <c r="I91" s="6"/>
      <c r="J91" s="6"/>
      <c r="K91" s="6"/>
      <c r="L91" s="6"/>
      <c r="N91" s="65"/>
      <c r="O91" s="65"/>
      <c r="Q91" s="73"/>
      <c r="R91" s="73"/>
      <c r="S91" s="73"/>
      <c r="U91" s="77"/>
      <c r="W91" s="80"/>
    </row>
    <row r="92" spans="1:23">
      <c r="A92" s="1">
        <v>1940</v>
      </c>
      <c r="C92" s="6"/>
      <c r="D92" s="6"/>
      <c r="E92" s="6"/>
      <c r="G92" s="6"/>
      <c r="H92" s="6"/>
      <c r="I92" s="6"/>
      <c r="J92" s="6"/>
      <c r="K92" s="6"/>
      <c r="L92" s="6"/>
      <c r="N92" s="65"/>
      <c r="O92" s="65"/>
      <c r="Q92" s="73"/>
      <c r="R92" s="73"/>
      <c r="S92" s="73"/>
      <c r="U92" s="77"/>
      <c r="W92" s="80"/>
    </row>
    <row r="93" spans="1:23">
      <c r="A93" s="1">
        <v>1941</v>
      </c>
      <c r="C93" s="6"/>
      <c r="D93" s="6"/>
      <c r="E93" s="6"/>
      <c r="G93" s="6"/>
      <c r="H93" s="6"/>
      <c r="I93" s="6"/>
      <c r="J93" s="6"/>
      <c r="K93" s="6"/>
      <c r="L93" s="6"/>
      <c r="N93" s="65"/>
      <c r="O93" s="65"/>
      <c r="Q93" s="73"/>
      <c r="R93" s="73"/>
      <c r="S93" s="73"/>
      <c r="U93" s="77"/>
      <c r="W93" s="80"/>
    </row>
    <row r="94" spans="1:23">
      <c r="A94" s="1">
        <v>1942</v>
      </c>
      <c r="C94" s="6"/>
      <c r="D94" s="6"/>
      <c r="E94" s="6"/>
      <c r="G94" s="6"/>
      <c r="H94" s="6"/>
      <c r="I94" s="6"/>
      <c r="J94" s="6"/>
      <c r="K94" s="6"/>
      <c r="L94" s="6"/>
      <c r="N94" s="65"/>
      <c r="O94" s="65"/>
      <c r="Q94" s="73"/>
      <c r="R94" s="73"/>
      <c r="S94" s="73"/>
      <c r="U94" s="77"/>
      <c r="W94" s="80"/>
    </row>
    <row r="95" spans="1:23">
      <c r="A95" s="1">
        <v>1943</v>
      </c>
      <c r="C95" s="6"/>
      <c r="D95" s="6"/>
      <c r="E95" s="6"/>
      <c r="G95" s="6"/>
      <c r="H95" s="6"/>
      <c r="I95" s="6"/>
      <c r="J95" s="6"/>
      <c r="K95" s="6"/>
      <c r="L95" s="6"/>
      <c r="N95" s="65"/>
      <c r="O95" s="65"/>
      <c r="Q95" s="73"/>
      <c r="R95" s="73"/>
      <c r="S95" s="73"/>
      <c r="U95" s="77"/>
      <c r="W95" s="80"/>
    </row>
    <row r="96" spans="1:23">
      <c r="A96" s="1">
        <v>1944</v>
      </c>
      <c r="C96" s="6"/>
      <c r="D96" s="6"/>
      <c r="E96" s="6"/>
      <c r="G96" s="6"/>
      <c r="H96" s="6"/>
      <c r="I96" s="6"/>
      <c r="J96" s="6"/>
      <c r="K96" s="6"/>
      <c r="L96" s="6"/>
      <c r="N96" s="65"/>
      <c r="O96" s="65"/>
      <c r="Q96" s="73"/>
      <c r="R96" s="73"/>
      <c r="S96" s="73"/>
      <c r="U96" s="77"/>
      <c r="W96" s="80"/>
    </row>
    <row r="97" spans="1:23">
      <c r="A97" s="1">
        <v>1945</v>
      </c>
      <c r="C97" s="6"/>
      <c r="D97" s="6"/>
      <c r="E97" s="6"/>
      <c r="G97" s="6"/>
      <c r="H97" s="6"/>
      <c r="I97" s="6"/>
      <c r="J97" s="6"/>
      <c r="K97" s="6"/>
      <c r="L97" s="6"/>
      <c r="N97" s="65"/>
      <c r="O97" s="65"/>
      <c r="Q97" s="73"/>
      <c r="R97" s="73"/>
      <c r="S97" s="73"/>
      <c r="U97" s="77"/>
      <c r="W97" s="80"/>
    </row>
    <row r="98" spans="1:23">
      <c r="A98" s="1">
        <v>1946</v>
      </c>
      <c r="C98" s="6"/>
      <c r="D98" s="6"/>
      <c r="E98" s="6"/>
      <c r="G98" s="6"/>
      <c r="H98" s="6"/>
      <c r="I98" s="6"/>
      <c r="J98" s="6"/>
      <c r="K98" s="6"/>
      <c r="L98" s="6"/>
      <c r="N98" s="65"/>
      <c r="O98" s="65"/>
      <c r="Q98" s="73"/>
      <c r="R98" s="73"/>
      <c r="S98" s="73"/>
      <c r="U98" s="77"/>
      <c r="W98" s="80"/>
    </row>
    <row r="99" spans="1:23">
      <c r="A99" s="1">
        <v>1947</v>
      </c>
      <c r="C99" s="6"/>
      <c r="D99" s="6"/>
      <c r="E99" s="6"/>
      <c r="G99" s="6"/>
      <c r="H99" s="6"/>
      <c r="I99" s="6"/>
      <c r="J99" s="6"/>
      <c r="K99" s="6"/>
      <c r="L99" s="6"/>
      <c r="N99" s="65"/>
      <c r="O99" s="65"/>
      <c r="Q99" s="73"/>
      <c r="R99" s="73"/>
      <c r="S99" s="73"/>
      <c r="U99" s="77"/>
      <c r="W99" s="80"/>
    </row>
    <row r="100" spans="1:23">
      <c r="A100" s="1">
        <v>1948</v>
      </c>
      <c r="C100" s="6"/>
      <c r="D100" s="6"/>
      <c r="E100" s="6"/>
      <c r="G100" s="6"/>
      <c r="H100" s="6"/>
      <c r="I100" s="6"/>
      <c r="J100" s="6"/>
      <c r="K100" s="6"/>
      <c r="L100" s="6"/>
      <c r="N100" s="65"/>
      <c r="O100" s="65"/>
      <c r="Q100" s="73"/>
      <c r="R100" s="73"/>
      <c r="S100" s="73"/>
      <c r="U100" s="77"/>
      <c r="W100" s="80"/>
    </row>
    <row r="101" spans="1:23">
      <c r="A101" s="1">
        <v>1949</v>
      </c>
      <c r="C101" s="6"/>
      <c r="D101" s="6"/>
      <c r="E101" s="6"/>
      <c r="G101" s="6"/>
      <c r="H101" s="6"/>
      <c r="I101" s="6"/>
      <c r="J101" s="6"/>
      <c r="K101" s="6"/>
      <c r="L101" s="6"/>
      <c r="N101" s="65"/>
      <c r="O101" s="65"/>
      <c r="Q101" s="73"/>
      <c r="R101" s="73"/>
      <c r="S101" s="73"/>
      <c r="U101" s="77"/>
      <c r="W101" s="80"/>
    </row>
    <row r="102" spans="1:23">
      <c r="A102" s="1">
        <v>1950</v>
      </c>
      <c r="C102" s="6"/>
      <c r="D102" s="6"/>
      <c r="E102" s="6"/>
      <c r="G102" s="6"/>
      <c r="H102" s="6"/>
      <c r="I102" s="6"/>
      <c r="J102" s="6"/>
      <c r="K102" s="6"/>
      <c r="L102" s="6"/>
      <c r="N102" s="65"/>
      <c r="O102" s="65"/>
      <c r="Q102" s="73"/>
      <c r="R102" s="73"/>
      <c r="S102" s="73"/>
      <c r="U102" s="77"/>
      <c r="W102" s="80"/>
    </row>
    <row r="103" spans="1:23">
      <c r="A103" s="1">
        <v>1951</v>
      </c>
      <c r="C103" s="6"/>
      <c r="D103" s="6"/>
      <c r="E103" s="6"/>
      <c r="G103" s="6"/>
      <c r="H103" s="6"/>
      <c r="I103" s="6"/>
      <c r="J103" s="6"/>
      <c r="K103" s="6"/>
      <c r="L103" s="6"/>
      <c r="N103" s="65"/>
      <c r="O103" s="65"/>
      <c r="Q103" s="73"/>
      <c r="R103" s="73"/>
      <c r="S103" s="73"/>
      <c r="U103" s="77"/>
      <c r="W103" s="80"/>
    </row>
    <row r="104" spans="1:23">
      <c r="A104" s="1">
        <v>1952</v>
      </c>
      <c r="C104" s="6"/>
      <c r="D104" s="6"/>
      <c r="E104" s="6"/>
      <c r="G104" s="6"/>
      <c r="H104" s="6"/>
      <c r="I104" s="6"/>
      <c r="J104" s="6"/>
      <c r="K104" s="6"/>
      <c r="L104" s="6"/>
      <c r="N104" s="65"/>
      <c r="O104" s="65"/>
      <c r="Q104" s="73"/>
      <c r="R104" s="73"/>
      <c r="S104" s="73"/>
      <c r="U104" s="77"/>
      <c r="W104" s="80"/>
    </row>
    <row r="105" spans="1:23">
      <c r="A105" s="1">
        <v>1953</v>
      </c>
      <c r="C105" s="6"/>
      <c r="D105" s="6"/>
      <c r="E105" s="6"/>
      <c r="G105" s="6"/>
      <c r="H105" s="6"/>
      <c r="I105" s="6"/>
      <c r="J105" s="6"/>
      <c r="K105" s="6"/>
      <c r="L105" s="6"/>
      <c r="N105" s="65"/>
      <c r="O105" s="65"/>
      <c r="Q105" s="73"/>
      <c r="R105" s="73"/>
      <c r="S105" s="73"/>
      <c r="U105" s="77"/>
      <c r="W105" s="80"/>
    </row>
    <row r="106" spans="1:23">
      <c r="A106" s="1">
        <v>1954</v>
      </c>
      <c r="C106" s="6"/>
      <c r="D106" s="6"/>
      <c r="E106" s="6"/>
      <c r="G106" s="6"/>
      <c r="H106" s="6"/>
      <c r="I106" s="6"/>
      <c r="J106" s="6"/>
      <c r="K106" s="6"/>
      <c r="L106" s="6"/>
      <c r="N106" s="65"/>
      <c r="O106" s="65"/>
      <c r="Q106" s="73"/>
      <c r="R106" s="73"/>
      <c r="S106" s="73"/>
      <c r="U106" s="77"/>
      <c r="W106" s="80"/>
    </row>
    <row r="107" spans="1:23">
      <c r="A107" s="1">
        <v>1955</v>
      </c>
      <c r="C107" s="6"/>
      <c r="D107" s="6"/>
      <c r="E107" s="6"/>
      <c r="G107" s="6"/>
      <c r="H107" s="6"/>
      <c r="I107" s="6"/>
      <c r="J107" s="6"/>
      <c r="K107" s="6"/>
      <c r="L107" s="6"/>
      <c r="N107" s="65"/>
      <c r="O107" s="65"/>
      <c r="Q107" s="73">
        <v>54.81</v>
      </c>
      <c r="R107" s="73">
        <v>52.91</v>
      </c>
      <c r="S107" s="73">
        <v>56.77</v>
      </c>
      <c r="U107" s="77">
        <v>4.95</v>
      </c>
      <c r="W107" s="80">
        <v>29.67</v>
      </c>
    </row>
    <row r="108" spans="1:23">
      <c r="A108" s="1">
        <v>1956</v>
      </c>
      <c r="C108" s="6"/>
      <c r="D108" s="6"/>
      <c r="E108" s="6"/>
      <c r="G108" s="6"/>
      <c r="H108" s="6"/>
      <c r="I108" s="6"/>
      <c r="J108" s="6"/>
      <c r="K108" s="6"/>
      <c r="L108" s="6"/>
      <c r="N108" s="65"/>
      <c r="O108" s="65"/>
      <c r="Q108" s="73"/>
      <c r="R108" s="73"/>
      <c r="S108" s="73"/>
      <c r="U108" s="77"/>
      <c r="W108" s="80"/>
    </row>
    <row r="109" spans="1:23">
      <c r="A109" s="1">
        <v>1957</v>
      </c>
      <c r="C109" s="6"/>
      <c r="D109" s="6"/>
      <c r="E109" s="6"/>
      <c r="G109" s="6"/>
      <c r="H109" s="6"/>
      <c r="I109" s="6"/>
      <c r="J109" s="6"/>
      <c r="K109" s="6"/>
      <c r="L109" s="6"/>
      <c r="N109" s="65"/>
      <c r="O109" s="65"/>
      <c r="Q109" s="73"/>
      <c r="R109" s="73"/>
      <c r="S109" s="73"/>
      <c r="U109" s="77"/>
      <c r="W109" s="80"/>
    </row>
    <row r="110" spans="1:23">
      <c r="A110" s="1">
        <v>1958</v>
      </c>
      <c r="C110" s="6"/>
      <c r="D110" s="6"/>
      <c r="E110" s="6"/>
      <c r="G110" s="6"/>
      <c r="H110" s="6"/>
      <c r="I110" s="6"/>
      <c r="J110" s="6"/>
      <c r="K110" s="6"/>
      <c r="L110" s="6"/>
      <c r="N110" s="65"/>
      <c r="O110" s="65"/>
      <c r="Q110" s="73"/>
      <c r="R110" s="73"/>
      <c r="S110" s="73"/>
      <c r="U110" s="77"/>
      <c r="W110" s="80"/>
    </row>
    <row r="111" spans="1:23">
      <c r="A111" s="1">
        <v>1959</v>
      </c>
      <c r="C111" s="6"/>
      <c r="D111" s="6"/>
      <c r="E111" s="6"/>
      <c r="G111" s="6"/>
      <c r="H111" s="6"/>
      <c r="I111" s="6"/>
      <c r="J111" s="6"/>
      <c r="K111" s="6"/>
      <c r="L111" s="6"/>
      <c r="N111" s="65"/>
      <c r="O111" s="65"/>
      <c r="Q111" s="73"/>
      <c r="R111" s="73"/>
      <c r="S111" s="73"/>
      <c r="U111" s="77"/>
      <c r="W111" s="80"/>
    </row>
    <row r="112" spans="1:23">
      <c r="A112" s="1">
        <v>1960</v>
      </c>
      <c r="C112" s="6">
        <v>57.3</v>
      </c>
      <c r="D112" s="6"/>
      <c r="E112" s="6"/>
      <c r="G112" s="6">
        <v>5.29</v>
      </c>
      <c r="H112" s="6"/>
      <c r="I112" s="6"/>
      <c r="J112" s="6">
        <v>0.113</v>
      </c>
      <c r="K112" s="6"/>
      <c r="L112" s="6"/>
      <c r="N112" s="65"/>
      <c r="O112" s="65"/>
      <c r="Q112" s="73">
        <v>56.2</v>
      </c>
      <c r="R112" s="73">
        <v>53.81</v>
      </c>
      <c r="S112" s="73">
        <v>58.69</v>
      </c>
      <c r="U112" s="77">
        <v>5.4859999999999998</v>
      </c>
      <c r="W112" s="80">
        <v>29.52</v>
      </c>
    </row>
    <row r="113" spans="1:23">
      <c r="A113" s="1">
        <v>1961</v>
      </c>
      <c r="C113" s="6"/>
      <c r="D113" s="6"/>
      <c r="E113" s="6"/>
      <c r="G113" s="6"/>
      <c r="H113" s="6"/>
      <c r="I113" s="6"/>
      <c r="J113" s="6"/>
      <c r="K113" s="6"/>
      <c r="L113" s="6"/>
      <c r="N113" s="65"/>
      <c r="O113" s="65"/>
      <c r="Q113" s="73"/>
      <c r="R113" s="73"/>
      <c r="S113" s="73"/>
      <c r="U113" s="77"/>
      <c r="W113" s="80"/>
    </row>
    <row r="114" spans="1:23">
      <c r="A114" s="1">
        <v>1962</v>
      </c>
      <c r="C114" s="6"/>
      <c r="D114" s="6"/>
      <c r="E114" s="6"/>
      <c r="G114" s="6"/>
      <c r="H114" s="6"/>
      <c r="I114" s="6"/>
      <c r="J114" s="6"/>
      <c r="K114" s="6"/>
      <c r="L114" s="6"/>
      <c r="N114" s="65"/>
      <c r="O114" s="65"/>
      <c r="Q114" s="73"/>
      <c r="R114" s="73"/>
      <c r="S114" s="73"/>
      <c r="U114" s="77"/>
      <c r="W114" s="80"/>
    </row>
    <row r="115" spans="1:23">
      <c r="A115" s="1">
        <v>1963</v>
      </c>
      <c r="C115" s="6"/>
      <c r="D115" s="6"/>
      <c r="E115" s="6"/>
      <c r="G115" s="6"/>
      <c r="H115" s="6"/>
      <c r="I115" s="6"/>
      <c r="J115" s="6"/>
      <c r="K115" s="6"/>
      <c r="L115" s="6"/>
      <c r="N115" s="65"/>
      <c r="O115" s="65"/>
      <c r="Q115" s="73"/>
      <c r="R115" s="73"/>
      <c r="S115" s="73"/>
      <c r="U115" s="77"/>
      <c r="W115" s="80"/>
    </row>
    <row r="116" spans="1:23">
      <c r="A116" s="1">
        <v>1964</v>
      </c>
      <c r="C116" s="6"/>
      <c r="D116" s="6"/>
      <c r="E116" s="6"/>
      <c r="G116" s="6"/>
      <c r="H116" s="6"/>
      <c r="I116" s="6"/>
      <c r="J116" s="6"/>
      <c r="K116" s="6"/>
      <c r="L116" s="6"/>
      <c r="N116" s="65"/>
      <c r="O116" s="65"/>
      <c r="Q116" s="73"/>
      <c r="R116" s="73"/>
      <c r="S116" s="73"/>
      <c r="U116" s="77"/>
      <c r="W116" s="80"/>
    </row>
    <row r="117" spans="1:23">
      <c r="A117" s="1">
        <v>1965</v>
      </c>
      <c r="C117" s="6">
        <v>59.6</v>
      </c>
      <c r="D117" s="6"/>
      <c r="E117" s="6"/>
      <c r="G117" s="6">
        <v>4.78</v>
      </c>
      <c r="H117" s="6"/>
      <c r="I117" s="6"/>
      <c r="J117" s="6">
        <v>0.10100000000000001</v>
      </c>
      <c r="K117" s="6"/>
      <c r="L117" s="6"/>
      <c r="N117" s="65"/>
      <c r="O117" s="65"/>
      <c r="Q117" s="73">
        <v>58.06</v>
      </c>
      <c r="R117" s="73">
        <v>55.27</v>
      </c>
      <c r="S117" s="73">
        <v>60.95</v>
      </c>
      <c r="U117" s="77">
        <v>5.4390000000000001</v>
      </c>
      <c r="W117" s="80">
        <v>29.35</v>
      </c>
    </row>
    <row r="118" spans="1:23">
      <c r="A118" s="1">
        <v>1966</v>
      </c>
      <c r="C118" s="6"/>
      <c r="D118" s="6"/>
      <c r="E118" s="6"/>
      <c r="G118" s="6"/>
      <c r="H118" s="6"/>
      <c r="I118" s="6"/>
      <c r="J118" s="6"/>
      <c r="K118" s="6"/>
      <c r="L118" s="6"/>
      <c r="N118" s="65"/>
      <c r="O118" s="65"/>
      <c r="Q118" s="73"/>
      <c r="R118" s="73"/>
      <c r="S118" s="73"/>
      <c r="U118" s="77"/>
      <c r="W118" s="80"/>
    </row>
    <row r="119" spans="1:23">
      <c r="A119" s="1">
        <v>1967</v>
      </c>
      <c r="C119" s="6"/>
      <c r="D119" s="6"/>
      <c r="E119" s="6"/>
      <c r="G119" s="6"/>
      <c r="H119" s="6"/>
      <c r="I119" s="6"/>
      <c r="J119" s="6"/>
      <c r="K119" s="6"/>
      <c r="L119" s="6"/>
      <c r="N119" s="65"/>
      <c r="O119" s="65"/>
      <c r="Q119" s="73"/>
      <c r="R119" s="73"/>
      <c r="S119" s="73"/>
      <c r="U119" s="77"/>
      <c r="W119" s="80"/>
    </row>
    <row r="120" spans="1:23">
      <c r="A120" s="1">
        <v>1968</v>
      </c>
      <c r="C120" s="6"/>
      <c r="D120" s="6"/>
      <c r="E120" s="6"/>
      <c r="G120" s="6"/>
      <c r="H120" s="6"/>
      <c r="I120" s="6"/>
      <c r="J120" s="6"/>
      <c r="K120" s="6"/>
      <c r="L120" s="6"/>
      <c r="N120" s="65"/>
      <c r="O120" s="65"/>
      <c r="Q120" s="73"/>
      <c r="R120" s="73"/>
      <c r="S120" s="73"/>
      <c r="U120" s="77"/>
      <c r="W120" s="80"/>
    </row>
    <row r="121" spans="1:23">
      <c r="A121" s="1">
        <v>1969</v>
      </c>
      <c r="C121" s="6"/>
      <c r="D121" s="6"/>
      <c r="E121" s="6"/>
      <c r="G121" s="6"/>
      <c r="H121" s="6"/>
      <c r="I121" s="6"/>
      <c r="J121" s="6"/>
      <c r="K121" s="6"/>
      <c r="L121" s="6"/>
      <c r="N121" s="65"/>
      <c r="O121" s="65"/>
      <c r="Q121" s="73"/>
      <c r="R121" s="73"/>
      <c r="S121" s="73"/>
      <c r="U121" s="77"/>
      <c r="W121" s="80"/>
    </row>
    <row r="122" spans="1:23">
      <c r="A122" s="1">
        <v>1970</v>
      </c>
      <c r="C122" s="6">
        <v>62.4</v>
      </c>
      <c r="D122" s="6"/>
      <c r="E122" s="6"/>
      <c r="G122" s="6">
        <v>3.95</v>
      </c>
      <c r="H122" s="6"/>
      <c r="I122" s="6"/>
      <c r="J122" s="6">
        <v>0.08</v>
      </c>
      <c r="K122" s="6"/>
      <c r="L122" s="6"/>
      <c r="N122" s="65"/>
      <c r="O122" s="65"/>
      <c r="Q122" s="73">
        <v>60.64</v>
      </c>
      <c r="R122" s="73">
        <v>57.64</v>
      </c>
      <c r="S122" s="73">
        <v>63.75</v>
      </c>
      <c r="U122" s="77">
        <v>4.4409999999999998</v>
      </c>
      <c r="W122" s="80">
        <v>28.87</v>
      </c>
    </row>
    <row r="123" spans="1:23">
      <c r="A123" s="1">
        <v>1971</v>
      </c>
      <c r="C123" s="6"/>
      <c r="D123" s="6"/>
      <c r="E123" s="6"/>
      <c r="G123" s="6"/>
      <c r="H123" s="6"/>
      <c r="I123" s="6"/>
      <c r="J123" s="6"/>
      <c r="K123" s="6"/>
      <c r="L123" s="6"/>
      <c r="N123" s="65"/>
      <c r="O123" s="65"/>
      <c r="Q123" s="73"/>
      <c r="R123" s="73"/>
      <c r="S123" s="73"/>
      <c r="U123" s="77"/>
      <c r="W123" s="80"/>
    </row>
    <row r="124" spans="1:23">
      <c r="A124" s="1">
        <v>1972</v>
      </c>
      <c r="C124" s="6"/>
      <c r="D124" s="6"/>
      <c r="E124" s="6"/>
      <c r="G124" s="6"/>
      <c r="H124" s="6"/>
      <c r="I124" s="6"/>
      <c r="J124" s="6"/>
      <c r="K124" s="6"/>
      <c r="L124" s="6"/>
      <c r="N124" s="65"/>
      <c r="O124" s="65"/>
      <c r="Q124" s="73"/>
      <c r="R124" s="73"/>
      <c r="S124" s="73"/>
      <c r="U124" s="77"/>
      <c r="W124" s="80"/>
    </row>
    <row r="125" spans="1:23">
      <c r="A125" s="1">
        <v>1973</v>
      </c>
      <c r="C125" s="6"/>
      <c r="D125" s="6"/>
      <c r="E125" s="6"/>
      <c r="G125" s="6"/>
      <c r="H125" s="6"/>
      <c r="I125" s="6"/>
      <c r="J125" s="6"/>
      <c r="K125" s="6"/>
      <c r="L125" s="6"/>
      <c r="N125" s="65"/>
      <c r="O125" s="65"/>
      <c r="Q125" s="73"/>
      <c r="R125" s="73"/>
      <c r="S125" s="73"/>
      <c r="U125" s="77"/>
      <c r="W125" s="80"/>
    </row>
    <row r="126" spans="1:23">
      <c r="A126" s="1">
        <v>1974</v>
      </c>
      <c r="C126" s="6"/>
      <c r="D126" s="6"/>
      <c r="E126" s="6"/>
      <c r="G126" s="6"/>
      <c r="H126" s="6"/>
      <c r="I126" s="6"/>
      <c r="J126" s="6"/>
      <c r="K126" s="6"/>
      <c r="L126" s="6"/>
      <c r="N126" s="65"/>
      <c r="O126" s="65"/>
      <c r="Q126" s="73"/>
      <c r="R126" s="73"/>
      <c r="S126" s="73"/>
      <c r="U126" s="77"/>
      <c r="W126" s="80"/>
    </row>
    <row r="127" spans="1:23">
      <c r="A127" s="1">
        <v>1975</v>
      </c>
      <c r="C127" s="6">
        <v>65.7</v>
      </c>
      <c r="D127" s="6"/>
      <c r="E127" s="6"/>
      <c r="G127" s="6">
        <v>3.19</v>
      </c>
      <c r="H127" s="6"/>
      <c r="I127" s="6"/>
      <c r="J127" s="6">
        <v>5.6000000000000001E-2</v>
      </c>
      <c r="K127" s="6"/>
      <c r="L127" s="6"/>
      <c r="N127" s="65"/>
      <c r="O127" s="65"/>
      <c r="Q127" s="73">
        <v>63.58</v>
      </c>
      <c r="R127" s="73">
        <v>60.46</v>
      </c>
      <c r="S127" s="73">
        <v>66.8</v>
      </c>
      <c r="U127" s="77">
        <v>3.63</v>
      </c>
      <c r="W127" s="80">
        <v>28.05</v>
      </c>
    </row>
    <row r="128" spans="1:23">
      <c r="A128" s="1">
        <v>1976</v>
      </c>
      <c r="C128" s="6"/>
      <c r="D128" s="6"/>
      <c r="E128" s="6"/>
      <c r="G128" s="6"/>
      <c r="H128" s="6"/>
      <c r="I128" s="6"/>
      <c r="J128" s="6"/>
      <c r="K128" s="6"/>
      <c r="L128" s="6"/>
      <c r="N128" s="65"/>
      <c r="O128" s="65"/>
      <c r="Q128" s="73"/>
      <c r="R128" s="73"/>
      <c r="S128" s="73"/>
      <c r="U128" s="77"/>
      <c r="W128" s="80"/>
    </row>
    <row r="129" spans="1:23">
      <c r="A129" s="1">
        <v>1977</v>
      </c>
      <c r="C129" s="6"/>
      <c r="D129" s="6"/>
      <c r="E129" s="6"/>
      <c r="G129" s="6"/>
      <c r="H129" s="6"/>
      <c r="I129" s="6"/>
      <c r="J129" s="6"/>
      <c r="K129" s="6"/>
      <c r="L129" s="6"/>
      <c r="N129" s="65"/>
      <c r="O129" s="65"/>
      <c r="Q129" s="73"/>
      <c r="R129" s="73"/>
      <c r="S129" s="73"/>
      <c r="U129" s="77"/>
      <c r="W129" s="80"/>
    </row>
    <row r="130" spans="1:23">
      <c r="A130" s="1">
        <v>1978</v>
      </c>
      <c r="C130" s="6"/>
      <c r="D130" s="6"/>
      <c r="E130" s="6"/>
      <c r="G130" s="6"/>
      <c r="H130" s="6"/>
      <c r="I130" s="6"/>
      <c r="J130" s="6"/>
      <c r="K130" s="6"/>
      <c r="L130" s="6"/>
      <c r="N130" s="65"/>
      <c r="O130" s="65"/>
      <c r="Q130" s="73"/>
      <c r="R130" s="73"/>
      <c r="S130" s="73"/>
      <c r="U130" s="77"/>
      <c r="W130" s="80"/>
    </row>
    <row r="131" spans="1:23">
      <c r="A131" s="1">
        <v>1979</v>
      </c>
      <c r="C131" s="6"/>
      <c r="D131" s="6"/>
      <c r="E131" s="6"/>
      <c r="G131" s="6"/>
      <c r="H131" s="6"/>
      <c r="I131" s="6"/>
      <c r="J131" s="6"/>
      <c r="K131" s="6"/>
      <c r="L131" s="6"/>
      <c r="N131" s="65"/>
      <c r="O131" s="65"/>
      <c r="Q131" s="73"/>
      <c r="R131" s="73"/>
      <c r="S131" s="73"/>
      <c r="U131" s="77"/>
      <c r="W131" s="80"/>
    </row>
    <row r="132" spans="1:23">
      <c r="A132" s="1">
        <v>1980</v>
      </c>
      <c r="C132" s="6">
        <v>69.5</v>
      </c>
      <c r="D132" s="6"/>
      <c r="E132" s="6"/>
      <c r="G132" s="6">
        <v>2.84</v>
      </c>
      <c r="H132" s="6"/>
      <c r="I132" s="6"/>
      <c r="J132" s="6">
        <v>3.2000000000000001E-2</v>
      </c>
      <c r="K132" s="6"/>
      <c r="L132" s="6"/>
      <c r="N132" s="65"/>
      <c r="O132" s="65"/>
      <c r="Q132" s="73">
        <v>67.23</v>
      </c>
      <c r="R132" s="73">
        <v>63.94</v>
      </c>
      <c r="S132" s="73">
        <v>70.569999999999993</v>
      </c>
      <c r="U132" s="77">
        <v>2.8029999999999999</v>
      </c>
      <c r="W132" s="80">
        <v>27.58</v>
      </c>
    </row>
    <row r="133" spans="1:23">
      <c r="A133" s="1">
        <v>1981</v>
      </c>
      <c r="C133" s="6"/>
      <c r="D133" s="6"/>
      <c r="E133" s="6"/>
      <c r="G133" s="6"/>
      <c r="H133" s="6"/>
      <c r="I133" s="6"/>
      <c r="J133" s="6"/>
      <c r="K133" s="6"/>
      <c r="L133" s="6"/>
      <c r="N133" s="65"/>
      <c r="O133" s="65"/>
      <c r="Q133" s="73"/>
      <c r="R133" s="73"/>
      <c r="S133" s="73"/>
      <c r="U133" s="77"/>
      <c r="W133" s="80"/>
    </row>
    <row r="134" spans="1:23">
      <c r="A134" s="1">
        <v>1982</v>
      </c>
      <c r="C134" s="6"/>
      <c r="D134" s="6"/>
      <c r="E134" s="6"/>
      <c r="G134" s="6"/>
      <c r="H134" s="6"/>
      <c r="I134" s="6"/>
      <c r="J134" s="6"/>
      <c r="K134" s="6"/>
      <c r="L134" s="6"/>
      <c r="N134" s="65"/>
      <c r="O134" s="65"/>
      <c r="Q134" s="73"/>
      <c r="R134" s="73"/>
      <c r="S134" s="73"/>
      <c r="U134" s="77"/>
      <c r="W134" s="80"/>
    </row>
    <row r="135" spans="1:23">
      <c r="A135" s="1">
        <v>1983</v>
      </c>
      <c r="C135" s="6"/>
      <c r="D135" s="6"/>
      <c r="E135" s="6"/>
      <c r="G135" s="6"/>
      <c r="H135" s="6"/>
      <c r="I135" s="6"/>
      <c r="J135" s="6"/>
      <c r="K135" s="6"/>
      <c r="L135" s="6"/>
      <c r="N135" s="65"/>
      <c r="O135" s="65"/>
      <c r="Q135" s="73"/>
      <c r="R135" s="73"/>
      <c r="S135" s="73"/>
      <c r="U135" s="77"/>
      <c r="W135" s="80"/>
    </row>
    <row r="136" spans="1:23">
      <c r="A136" s="1">
        <v>1984</v>
      </c>
      <c r="C136" s="6"/>
      <c r="D136" s="6"/>
      <c r="E136" s="6"/>
      <c r="G136" s="6"/>
      <c r="H136" s="6"/>
      <c r="I136" s="6"/>
      <c r="J136" s="6"/>
      <c r="K136" s="6"/>
      <c r="L136" s="6"/>
      <c r="N136" s="65"/>
      <c r="O136" s="65"/>
      <c r="Q136" s="73"/>
      <c r="R136" s="73"/>
      <c r="S136" s="73"/>
      <c r="U136" s="77"/>
      <c r="W136" s="80"/>
    </row>
    <row r="137" spans="1:23">
      <c r="A137" s="1">
        <v>1985</v>
      </c>
      <c r="C137" s="6">
        <v>71.3</v>
      </c>
      <c r="D137" s="6">
        <v>68.08</v>
      </c>
      <c r="E137" s="6">
        <v>74.7</v>
      </c>
      <c r="G137" s="6">
        <v>2.76</v>
      </c>
      <c r="H137" s="6"/>
      <c r="I137" s="6"/>
      <c r="J137" s="6">
        <v>2.1000000000000001E-2</v>
      </c>
      <c r="K137" s="6">
        <v>2.1600000000000001E-2</v>
      </c>
      <c r="L137" s="6">
        <v>1.9130000000000001E-2</v>
      </c>
      <c r="N137" s="65"/>
      <c r="O137" s="65"/>
      <c r="Q137" s="73">
        <v>70.77</v>
      </c>
      <c r="R137" s="73">
        <v>67.38</v>
      </c>
      <c r="S137" s="73">
        <v>74.16</v>
      </c>
      <c r="U137" s="77">
        <v>2.6709999999999998</v>
      </c>
      <c r="W137" s="80">
        <v>27.41</v>
      </c>
    </row>
    <row r="138" spans="1:23">
      <c r="A138" s="1">
        <v>1986</v>
      </c>
      <c r="C138" s="6"/>
      <c r="D138" s="6"/>
      <c r="E138" s="6"/>
      <c r="G138" s="6"/>
      <c r="H138" s="6"/>
      <c r="I138" s="6"/>
      <c r="J138" s="6"/>
      <c r="K138" s="6"/>
      <c r="L138" s="6"/>
      <c r="N138" s="65"/>
      <c r="O138" s="65"/>
      <c r="Q138" s="73"/>
      <c r="R138" s="73"/>
      <c r="S138" s="73"/>
      <c r="U138" s="77"/>
      <c r="W138" s="80"/>
    </row>
    <row r="139" spans="1:23">
      <c r="A139" s="1">
        <v>1987</v>
      </c>
      <c r="C139" s="6"/>
      <c r="D139" s="6"/>
      <c r="E139" s="6"/>
      <c r="G139" s="6"/>
      <c r="H139" s="6"/>
      <c r="I139" s="6"/>
      <c r="J139" s="6"/>
      <c r="K139" s="6"/>
      <c r="L139" s="6"/>
      <c r="N139" s="65"/>
      <c r="O139" s="65"/>
      <c r="Q139" s="73"/>
      <c r="R139" s="73"/>
      <c r="S139" s="73"/>
      <c r="U139" s="77"/>
      <c r="W139" s="80"/>
    </row>
    <row r="140" spans="1:23">
      <c r="A140" s="1">
        <v>1988</v>
      </c>
      <c r="C140" s="6"/>
      <c r="D140" s="6"/>
      <c r="E140" s="6"/>
      <c r="G140" s="6"/>
      <c r="H140" s="6"/>
      <c r="I140" s="6"/>
      <c r="J140" s="6"/>
      <c r="K140" s="6"/>
      <c r="L140" s="6"/>
      <c r="N140" s="65"/>
      <c r="O140" s="65"/>
      <c r="Q140" s="73"/>
      <c r="R140" s="73"/>
      <c r="S140" s="73"/>
      <c r="U140" s="77"/>
      <c r="W140" s="80"/>
    </row>
    <row r="141" spans="1:23">
      <c r="A141" s="1">
        <v>1989</v>
      </c>
      <c r="C141" s="6"/>
      <c r="D141" s="6"/>
      <c r="E141" s="6"/>
      <c r="G141" s="6"/>
      <c r="H141" s="6"/>
      <c r="I141" s="6"/>
      <c r="J141" s="6"/>
      <c r="K141" s="6"/>
      <c r="L141" s="6"/>
      <c r="N141" s="65"/>
      <c r="O141" s="65"/>
      <c r="Q141" s="73"/>
      <c r="R141" s="73"/>
      <c r="S141" s="73"/>
      <c r="U141" s="77"/>
      <c r="W141" s="80"/>
    </row>
    <row r="142" spans="1:23">
      <c r="A142" s="1">
        <v>1990</v>
      </c>
      <c r="C142" s="12">
        <v>73.696097560975602</v>
      </c>
      <c r="D142" s="6">
        <v>69.08</v>
      </c>
      <c r="E142" s="6">
        <v>75.95</v>
      </c>
      <c r="G142" s="6"/>
      <c r="H142" s="6">
        <v>653</v>
      </c>
      <c r="I142" s="6"/>
      <c r="J142" s="12">
        <v>1.7000000000000001E-2</v>
      </c>
      <c r="K142" s="6">
        <v>1.8550000000000001E-2</v>
      </c>
      <c r="L142" s="6">
        <v>1.5259999999999999E-2</v>
      </c>
      <c r="N142" s="65">
        <v>56</v>
      </c>
      <c r="O142" s="65"/>
      <c r="Q142" s="73">
        <v>72.78</v>
      </c>
      <c r="R142" s="73">
        <v>69.59</v>
      </c>
      <c r="S142" s="73">
        <v>75.89</v>
      </c>
      <c r="U142" s="77">
        <v>2.65</v>
      </c>
      <c r="W142" s="80">
        <v>27.3</v>
      </c>
    </row>
    <row r="143" spans="1:23">
      <c r="A143" s="1">
        <v>1991</v>
      </c>
      <c r="C143" s="6"/>
      <c r="D143" s="6"/>
      <c r="E143" s="6"/>
      <c r="G143" s="6"/>
      <c r="H143" s="6"/>
      <c r="I143" s="6"/>
      <c r="J143" s="6"/>
      <c r="K143" s="6"/>
      <c r="L143" s="6"/>
      <c r="N143" s="65"/>
      <c r="O143" s="65"/>
      <c r="Q143" s="73"/>
      <c r="R143" s="73"/>
      <c r="S143" s="73"/>
      <c r="U143" s="77"/>
      <c r="W143" s="80"/>
    </row>
    <row r="144" spans="1:23">
      <c r="A144" s="1">
        <v>1992</v>
      </c>
      <c r="C144" s="6"/>
      <c r="D144" s="6"/>
      <c r="E144" s="6"/>
      <c r="G144" s="6"/>
      <c r="H144" s="6"/>
      <c r="I144" s="6"/>
      <c r="J144" s="6"/>
      <c r="K144" s="6"/>
      <c r="L144" s="6"/>
      <c r="N144" s="65"/>
      <c r="O144" s="65"/>
      <c r="Q144" s="73"/>
      <c r="R144" s="73"/>
      <c r="S144" s="73"/>
      <c r="U144" s="77"/>
      <c r="W144" s="80"/>
    </row>
    <row r="145" spans="1:23">
      <c r="A145" s="1">
        <v>1993</v>
      </c>
      <c r="C145" s="6"/>
      <c r="D145" s="6"/>
      <c r="E145" s="6"/>
      <c r="G145" s="6"/>
      <c r="H145" s="6"/>
      <c r="I145" s="6"/>
      <c r="J145" s="6"/>
      <c r="K145" s="6"/>
      <c r="L145" s="6"/>
      <c r="N145" s="65"/>
      <c r="O145" s="65"/>
      <c r="Q145" s="73"/>
      <c r="R145" s="73"/>
      <c r="S145" s="73"/>
      <c r="U145" s="77"/>
      <c r="W145" s="80"/>
    </row>
    <row r="146" spans="1:23">
      <c r="A146" s="1">
        <v>1994</v>
      </c>
      <c r="C146" s="6"/>
      <c r="D146" s="6"/>
      <c r="E146" s="6"/>
      <c r="G146" s="6"/>
      <c r="H146" s="6"/>
      <c r="I146" s="6"/>
      <c r="J146" s="6"/>
      <c r="K146" s="6"/>
      <c r="L146" s="6"/>
      <c r="N146" s="65"/>
      <c r="O146" s="65"/>
      <c r="Q146" s="73"/>
      <c r="R146" s="73"/>
      <c r="S146" s="73"/>
      <c r="U146" s="77"/>
      <c r="W146" s="80"/>
    </row>
    <row r="147" spans="1:23">
      <c r="A147" s="1">
        <v>1995</v>
      </c>
      <c r="C147" s="6"/>
      <c r="D147" s="6">
        <v>70.989999999999995</v>
      </c>
      <c r="E147" s="6">
        <v>77.83</v>
      </c>
      <c r="G147" s="6"/>
      <c r="H147" s="6">
        <v>333</v>
      </c>
      <c r="I147" s="6"/>
      <c r="J147" s="12">
        <v>1.2E-2</v>
      </c>
      <c r="K147" s="6">
        <v>1.2489999999999999E-2</v>
      </c>
      <c r="L147" s="6">
        <v>1.0500000000000001E-2</v>
      </c>
      <c r="N147" s="65"/>
      <c r="O147" s="65"/>
      <c r="Q147" s="73">
        <v>74.47</v>
      </c>
      <c r="R147" s="73">
        <v>71.45</v>
      </c>
      <c r="S147" s="73">
        <v>77.349999999999994</v>
      </c>
      <c r="U147" s="77">
        <v>2.5499999999999998</v>
      </c>
      <c r="W147" s="80">
        <v>27.42</v>
      </c>
    </row>
    <row r="148" spans="1:23">
      <c r="A148" s="1">
        <v>1996</v>
      </c>
      <c r="C148" s="6"/>
      <c r="D148" s="6"/>
      <c r="E148" s="6"/>
      <c r="G148" s="6">
        <v>2.4</v>
      </c>
      <c r="H148" s="6"/>
      <c r="I148" s="6"/>
      <c r="J148" s="6"/>
      <c r="K148" s="6"/>
      <c r="L148" s="6"/>
      <c r="N148" s="65"/>
      <c r="O148" s="65"/>
      <c r="Q148" s="73"/>
      <c r="R148" s="73"/>
      <c r="S148" s="73"/>
      <c r="U148" s="77"/>
      <c r="W148" s="80"/>
    </row>
    <row r="149" spans="1:23">
      <c r="A149" s="1">
        <v>1997</v>
      </c>
      <c r="C149" s="6"/>
      <c r="D149" s="6"/>
      <c r="E149" s="6"/>
      <c r="G149" s="6"/>
      <c r="H149" s="6"/>
      <c r="I149" s="6"/>
      <c r="J149" s="6"/>
      <c r="K149" s="6"/>
      <c r="L149" s="6"/>
      <c r="N149" s="65"/>
      <c r="O149" s="65"/>
      <c r="Q149" s="73"/>
      <c r="R149" s="73"/>
      <c r="S149" s="73"/>
      <c r="U149" s="77"/>
      <c r="W149" s="80"/>
    </row>
    <row r="150" spans="1:23">
      <c r="A150" s="1">
        <v>1998</v>
      </c>
      <c r="C150" s="6"/>
      <c r="D150" s="6"/>
      <c r="E150" s="6"/>
      <c r="G150" s="6"/>
      <c r="H150" s="6"/>
      <c r="I150" s="6"/>
      <c r="J150" s="6"/>
      <c r="K150" s="6"/>
      <c r="L150" s="6"/>
      <c r="N150" s="65"/>
      <c r="O150" s="65"/>
      <c r="Q150" s="73"/>
      <c r="R150" s="73"/>
      <c r="S150" s="73"/>
      <c r="U150" s="77"/>
      <c r="W150" s="80"/>
    </row>
    <row r="151" spans="1:23">
      <c r="A151" s="1">
        <v>1999</v>
      </c>
      <c r="C151" s="6"/>
      <c r="D151" s="6"/>
      <c r="E151" s="6"/>
      <c r="G151" s="6"/>
      <c r="H151" s="6"/>
      <c r="I151" s="6"/>
      <c r="J151" s="6"/>
      <c r="K151" s="6"/>
      <c r="L151" s="6"/>
      <c r="N151" s="65"/>
      <c r="O151" s="65"/>
      <c r="Q151" s="73"/>
      <c r="R151" s="73"/>
      <c r="S151" s="73"/>
      <c r="U151" s="77"/>
      <c r="W151" s="80"/>
    </row>
    <row r="152" spans="1:23">
      <c r="A152" s="1">
        <v>2000</v>
      </c>
      <c r="C152" s="6"/>
      <c r="D152" s="6">
        <v>72.260000000000005</v>
      </c>
      <c r="E152" s="6">
        <v>78.989999999999995</v>
      </c>
      <c r="G152" s="6">
        <v>2.2000000000000002</v>
      </c>
      <c r="H152" s="6">
        <v>312</v>
      </c>
      <c r="I152" s="6"/>
      <c r="J152" s="12">
        <v>1.0999999999999999E-2</v>
      </c>
      <c r="K152" s="6">
        <v>1.089E-2</v>
      </c>
      <c r="L152" s="6">
        <v>9.2800000000000001E-3</v>
      </c>
      <c r="N152" s="65">
        <v>29</v>
      </c>
      <c r="O152" s="65"/>
      <c r="Q152" s="73">
        <v>75.849999999999994</v>
      </c>
      <c r="R152" s="73">
        <v>72.75</v>
      </c>
      <c r="S152" s="73">
        <v>78.78</v>
      </c>
      <c r="U152" s="77">
        <v>2.21</v>
      </c>
      <c r="W152" s="80">
        <v>27.42</v>
      </c>
    </row>
    <row r="153" spans="1:23">
      <c r="A153" s="1">
        <v>2001</v>
      </c>
      <c r="C153" s="6"/>
      <c r="D153" s="6"/>
      <c r="E153" s="6"/>
      <c r="G153" s="6"/>
      <c r="H153" s="6"/>
      <c r="I153" s="6"/>
      <c r="J153" s="6"/>
      <c r="K153" s="6"/>
      <c r="L153" s="6"/>
      <c r="N153" s="65"/>
      <c r="O153" s="65"/>
      <c r="Q153" s="73"/>
      <c r="R153" s="73"/>
      <c r="S153" s="73"/>
      <c r="U153" s="77"/>
      <c r="W153" s="80"/>
    </row>
    <row r="154" spans="1:23">
      <c r="A154" s="1">
        <v>2002</v>
      </c>
      <c r="C154" s="6"/>
      <c r="D154" s="6"/>
      <c r="E154" s="6"/>
      <c r="G154" s="6"/>
      <c r="H154" s="6"/>
      <c r="I154" s="6"/>
      <c r="J154" s="6"/>
      <c r="K154" s="6"/>
      <c r="L154" s="6"/>
      <c r="N154" s="65"/>
      <c r="O154" s="65"/>
      <c r="Q154" s="73"/>
      <c r="R154" s="73"/>
      <c r="S154" s="73"/>
      <c r="U154" s="77"/>
      <c r="W154" s="80"/>
    </row>
    <row r="155" spans="1:23">
      <c r="A155" s="1">
        <v>2003</v>
      </c>
      <c r="C155" s="6"/>
      <c r="D155" s="6"/>
      <c r="E155" s="6"/>
      <c r="G155" s="6"/>
      <c r="H155" s="6"/>
      <c r="I155" s="6"/>
      <c r="J155" s="6"/>
      <c r="K155" s="6"/>
      <c r="L155" s="6"/>
      <c r="N155" s="65"/>
      <c r="O155" s="65"/>
      <c r="Q155" s="73"/>
      <c r="R155" s="73"/>
      <c r="S155" s="73"/>
      <c r="U155" s="77"/>
      <c r="W155" s="80"/>
    </row>
    <row r="156" spans="1:23">
      <c r="A156" s="1">
        <v>2004</v>
      </c>
      <c r="C156" s="6"/>
      <c r="D156" s="6"/>
      <c r="E156" s="6"/>
      <c r="G156" s="6"/>
      <c r="H156" s="6"/>
      <c r="I156" s="6"/>
      <c r="J156" s="6"/>
      <c r="K156" s="6"/>
      <c r="L156" s="6"/>
      <c r="N156" s="65"/>
      <c r="O156" s="65"/>
      <c r="Q156" s="73"/>
      <c r="R156" s="73"/>
      <c r="S156" s="73"/>
      <c r="U156" s="77"/>
      <c r="W156" s="80"/>
    </row>
    <row r="157" spans="1:23">
      <c r="A157" s="1">
        <v>2005</v>
      </c>
      <c r="C157" s="6"/>
      <c r="D157" s="6"/>
      <c r="E157" s="6"/>
      <c r="G157" s="6">
        <v>2.02</v>
      </c>
      <c r="H157" s="6"/>
      <c r="I157" s="6"/>
      <c r="J157" s="6"/>
      <c r="K157" s="6"/>
      <c r="L157" s="6"/>
      <c r="N157" s="65">
        <v>26</v>
      </c>
      <c r="O157" s="65"/>
      <c r="Q157" s="73">
        <v>77.92</v>
      </c>
      <c r="R157" s="73">
        <v>74.8</v>
      </c>
      <c r="S157" s="73">
        <v>80.8</v>
      </c>
      <c r="U157" s="77">
        <v>2</v>
      </c>
      <c r="W157" s="80">
        <v>27.56</v>
      </c>
    </row>
    <row r="158" spans="1:23">
      <c r="A158" s="1">
        <v>2006</v>
      </c>
      <c r="C158" s="6"/>
      <c r="D158" s="6"/>
      <c r="E158" s="6"/>
      <c r="G158" s="6"/>
      <c r="H158" s="6"/>
      <c r="I158" s="6"/>
      <c r="J158" s="6"/>
      <c r="K158" s="6"/>
      <c r="L158" s="6"/>
      <c r="N158" s="65"/>
      <c r="O158" s="65"/>
      <c r="Q158" s="73"/>
      <c r="R158" s="73"/>
      <c r="S158" s="73"/>
      <c r="U158" s="77"/>
      <c r="W158" s="80"/>
    </row>
    <row r="159" spans="1:23">
      <c r="A159" s="1">
        <v>2007</v>
      </c>
      <c r="C159" s="6"/>
      <c r="D159" s="6"/>
      <c r="E159" s="6"/>
      <c r="G159" s="6"/>
      <c r="H159" s="6"/>
      <c r="I159" s="6"/>
      <c r="J159" s="6"/>
      <c r="K159" s="6"/>
      <c r="L159" s="6"/>
      <c r="N159" s="65"/>
      <c r="O159" s="65"/>
      <c r="Q159" s="73"/>
      <c r="R159" s="73"/>
      <c r="S159" s="73"/>
      <c r="U159" s="77"/>
      <c r="W159" s="80"/>
    </row>
    <row r="160" spans="1:23">
      <c r="A160" s="1">
        <v>2008</v>
      </c>
      <c r="C160" s="6"/>
      <c r="D160" s="6"/>
      <c r="E160" s="6"/>
      <c r="G160" s="6"/>
      <c r="H160" s="6"/>
      <c r="I160" s="6"/>
      <c r="J160" s="6"/>
      <c r="K160" s="6"/>
      <c r="L160" s="6"/>
      <c r="N160" s="65"/>
      <c r="O160" s="65"/>
      <c r="Q160" s="73"/>
      <c r="R160" s="73"/>
      <c r="S160" s="73"/>
      <c r="U160" s="77"/>
      <c r="W160" s="80"/>
    </row>
    <row r="161" spans="1:23">
      <c r="A161" s="1">
        <v>2009</v>
      </c>
      <c r="C161" s="6"/>
      <c r="D161" s="6"/>
      <c r="E161" s="6"/>
      <c r="G161" s="6"/>
      <c r="H161" s="6"/>
      <c r="I161" s="6"/>
      <c r="J161" s="6"/>
      <c r="K161" s="6"/>
      <c r="L161" s="6"/>
      <c r="N161" s="65"/>
      <c r="O161" s="65"/>
      <c r="Q161" s="73"/>
      <c r="R161" s="73"/>
      <c r="S161" s="73"/>
      <c r="U161" s="77"/>
      <c r="W161" s="80"/>
    </row>
    <row r="162" spans="1:23">
      <c r="A162" s="1">
        <v>2010</v>
      </c>
      <c r="C162" s="6"/>
      <c r="D162" s="6"/>
      <c r="E162" s="6"/>
      <c r="G162" s="6"/>
      <c r="H162" s="6"/>
      <c r="I162" s="6"/>
      <c r="J162" s="6"/>
      <c r="K162" s="6"/>
      <c r="L162" s="6"/>
      <c r="N162" s="65">
        <v>25</v>
      </c>
      <c r="O162" s="65"/>
      <c r="Q162" s="73">
        <v>78.41</v>
      </c>
      <c r="R162" s="73">
        <v>75.31</v>
      </c>
      <c r="S162" s="73">
        <v>81.41</v>
      </c>
      <c r="U162" s="77">
        <v>1.9</v>
      </c>
      <c r="W162" s="80">
        <v>27.56</v>
      </c>
    </row>
    <row r="163" spans="1:23">
      <c r="A163" s="1">
        <v>2011</v>
      </c>
      <c r="C163" s="6"/>
      <c r="D163" s="6"/>
      <c r="E163" s="6"/>
      <c r="G163" s="6"/>
      <c r="H163" s="6"/>
      <c r="I163" s="6"/>
      <c r="J163" s="6"/>
      <c r="K163" s="6"/>
      <c r="L163" s="6"/>
      <c r="N163" s="65"/>
      <c r="O163" s="65"/>
      <c r="Q163" s="73"/>
      <c r="R163" s="73"/>
      <c r="S163" s="73"/>
      <c r="U163" s="77"/>
      <c r="W163" s="80"/>
    </row>
    <row r="164" spans="1:23" ht="10" customHeight="1">
      <c r="N164" s="65"/>
      <c r="O164" s="65"/>
      <c r="Q164" s="73"/>
      <c r="R164" s="73"/>
      <c r="S164" s="73"/>
      <c r="U164" s="77"/>
      <c r="W164" s="80"/>
    </row>
    <row r="165" spans="1:23" s="13" customFormat="1" ht="32" customHeight="1">
      <c r="A165" s="30" t="s">
        <v>67</v>
      </c>
      <c r="B165"/>
      <c r="C165" s="5" t="s">
        <v>38</v>
      </c>
      <c r="D165" s="5" t="s">
        <v>38</v>
      </c>
      <c r="E165" s="5" t="s">
        <v>38</v>
      </c>
      <c r="G165" s="5" t="s">
        <v>30</v>
      </c>
      <c r="H165" s="13" t="s">
        <v>37</v>
      </c>
      <c r="J165" s="5" t="s">
        <v>35</v>
      </c>
      <c r="K165" s="5" t="s">
        <v>35</v>
      </c>
      <c r="L165" s="5" t="s">
        <v>35</v>
      </c>
      <c r="N165" s="67" t="s">
        <v>230</v>
      </c>
      <c r="O165" s="63"/>
      <c r="Q165" s="129" t="s">
        <v>264</v>
      </c>
      <c r="R165" s="129"/>
      <c r="S165" s="129"/>
      <c r="U165" s="79" t="s">
        <v>267</v>
      </c>
      <c r="W165" s="81" t="s">
        <v>269</v>
      </c>
    </row>
    <row r="166" spans="1:23" s="13" customFormat="1" ht="45">
      <c r="A166" s="31" t="s">
        <v>68</v>
      </c>
      <c r="B166"/>
      <c r="C166" s="5" t="s">
        <v>86</v>
      </c>
      <c r="D166" s="5" t="s">
        <v>86</v>
      </c>
      <c r="E166" s="5" t="s">
        <v>86</v>
      </c>
      <c r="G166" s="5" t="s">
        <v>86</v>
      </c>
      <c r="H166" s="5" t="s">
        <v>86</v>
      </c>
      <c r="I166" s="5"/>
      <c r="J166" s="5" t="s">
        <v>86</v>
      </c>
      <c r="K166" s="5" t="s">
        <v>86</v>
      </c>
      <c r="L166" s="5" t="s">
        <v>86</v>
      </c>
      <c r="N166" s="67" t="s">
        <v>86</v>
      </c>
      <c r="O166" s="63"/>
      <c r="Q166" s="129" t="s">
        <v>265</v>
      </c>
      <c r="R166" s="129"/>
      <c r="S166" s="129"/>
      <c r="U166" s="79" t="s">
        <v>265</v>
      </c>
      <c r="W166" s="81" t="s">
        <v>265</v>
      </c>
    </row>
    <row r="167" spans="1:23" s="13" customFormat="1">
      <c r="A167" s="31" t="s">
        <v>83</v>
      </c>
    </row>
    <row r="168" spans="1:23">
      <c r="A168" s="31" t="s">
        <v>69</v>
      </c>
    </row>
  </sheetData>
  <mergeCells count="11">
    <mergeCell ref="Q3:S3"/>
    <mergeCell ref="Q4:S4"/>
    <mergeCell ref="Q165:S165"/>
    <mergeCell ref="Q166:S166"/>
    <mergeCell ref="N4:O4"/>
    <mergeCell ref="N3:O3"/>
    <mergeCell ref="J4:L4"/>
    <mergeCell ref="C4:E4"/>
    <mergeCell ref="G3:H3"/>
    <mergeCell ref="J3:L3"/>
    <mergeCell ref="C3:E3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pane xSplit="1" ySplit="5" topLeftCell="B119" activePane="bottomRight" state="frozen"/>
      <selection activeCell="BF14" sqref="BF14"/>
      <selection pane="topRight" activeCell="BF14" sqref="BF14"/>
      <selection pane="bottomLeft" activeCell="BF14" sqref="BF14"/>
      <selection pane="bottomRight" activeCell="F96" sqref="F96"/>
    </sheetView>
  </sheetViews>
  <sheetFormatPr baseColWidth="10" defaultRowHeight="15" x14ac:dyDescent="0"/>
  <cols>
    <col min="1" max="1" width="21.83203125" customWidth="1"/>
    <col min="2" max="2" width="2.33203125" customWidth="1"/>
    <col min="3" max="3" width="26" customWidth="1"/>
    <col min="6" max="6" width="36.6640625" customWidth="1"/>
  </cols>
  <sheetData>
    <row r="1" spans="1:6" ht="23">
      <c r="A1" s="14" t="s">
        <v>43</v>
      </c>
      <c r="B1" s="2"/>
    </row>
    <row r="2" spans="1:6">
      <c r="A2" s="3"/>
      <c r="B2" s="2"/>
    </row>
    <row r="3" spans="1:6" ht="30">
      <c r="A3" s="3"/>
      <c r="B3" s="2"/>
      <c r="C3" s="29"/>
      <c r="D3" s="29"/>
      <c r="F3" s="74" t="s">
        <v>259</v>
      </c>
    </row>
    <row r="4" spans="1:6" ht="55" customHeight="1">
      <c r="A4" s="4" t="s">
        <v>0</v>
      </c>
      <c r="C4" s="16" t="s">
        <v>20</v>
      </c>
      <c r="D4" s="16" t="s">
        <v>20</v>
      </c>
      <c r="F4" s="75" t="s">
        <v>29</v>
      </c>
    </row>
    <row r="5" spans="1:6" s="19" customFormat="1" ht="35" customHeight="1">
      <c r="A5" s="18"/>
      <c r="C5" s="20" t="s">
        <v>29</v>
      </c>
      <c r="D5" s="20" t="s">
        <v>29</v>
      </c>
    </row>
    <row r="6" spans="1:6">
      <c r="A6" s="1">
        <v>1900</v>
      </c>
      <c r="C6" s="6"/>
      <c r="D6" s="66"/>
      <c r="F6" s="71"/>
    </row>
    <row r="7" spans="1:6">
      <c r="A7" s="1">
        <v>1901</v>
      </c>
      <c r="C7" s="6"/>
      <c r="D7" s="66"/>
      <c r="F7" s="71"/>
    </row>
    <row r="8" spans="1:6">
      <c r="A8" s="1">
        <v>1902</v>
      </c>
      <c r="C8" s="6"/>
      <c r="D8" s="66"/>
      <c r="F8" s="71"/>
    </row>
    <row r="9" spans="1:6">
      <c r="A9" s="1">
        <v>1903</v>
      </c>
      <c r="C9" s="6"/>
      <c r="D9" s="66"/>
      <c r="F9" s="71"/>
    </row>
    <row r="10" spans="1:6">
      <c r="A10" s="1">
        <v>1904</v>
      </c>
      <c r="C10" s="6"/>
      <c r="D10" s="66"/>
      <c r="F10" s="71"/>
    </row>
    <row r="11" spans="1:6">
      <c r="A11" s="1">
        <v>1905</v>
      </c>
      <c r="C11" s="6"/>
      <c r="D11" s="66"/>
      <c r="F11" s="71"/>
    </row>
    <row r="12" spans="1:6">
      <c r="A12" s="1">
        <v>1906</v>
      </c>
      <c r="C12" s="6"/>
      <c r="D12" s="66"/>
      <c r="F12" s="71"/>
    </row>
    <row r="13" spans="1:6">
      <c r="A13" s="1">
        <v>1907</v>
      </c>
      <c r="C13" s="6"/>
      <c r="D13" s="66"/>
      <c r="F13" s="71"/>
    </row>
    <row r="14" spans="1:6">
      <c r="A14" s="1">
        <v>1908</v>
      </c>
      <c r="C14" s="6"/>
      <c r="D14" s="66"/>
      <c r="F14" s="71"/>
    </row>
    <row r="15" spans="1:6">
      <c r="A15" s="1">
        <v>1909</v>
      </c>
      <c r="C15" s="6"/>
      <c r="D15" s="66"/>
      <c r="F15" s="71"/>
    </row>
    <row r="16" spans="1:6">
      <c r="A16" s="1">
        <v>1910</v>
      </c>
      <c r="C16" s="6"/>
      <c r="D16" s="66"/>
      <c r="F16" s="71"/>
    </row>
    <row r="17" spans="1:6">
      <c r="A17" s="1">
        <v>1911</v>
      </c>
      <c r="C17" s="6"/>
      <c r="D17" s="66"/>
      <c r="F17" s="71"/>
    </row>
    <row r="18" spans="1:6">
      <c r="A18" s="1">
        <v>1912</v>
      </c>
      <c r="C18" s="6"/>
      <c r="D18" s="66"/>
      <c r="F18" s="71"/>
    </row>
    <row r="19" spans="1:6">
      <c r="A19" s="1">
        <v>1913</v>
      </c>
      <c r="C19" s="6"/>
      <c r="D19" s="66"/>
      <c r="F19" s="71"/>
    </row>
    <row r="20" spans="1:6">
      <c r="A20" s="1">
        <v>1914</v>
      </c>
      <c r="C20" s="6"/>
      <c r="D20" s="66"/>
      <c r="F20" s="71"/>
    </row>
    <row r="21" spans="1:6">
      <c r="A21" s="1">
        <v>1915</v>
      </c>
      <c r="C21" s="6"/>
      <c r="D21" s="66"/>
      <c r="F21" s="71"/>
    </row>
    <row r="22" spans="1:6">
      <c r="A22" s="1">
        <v>1916</v>
      </c>
      <c r="C22" s="6"/>
      <c r="D22" s="66"/>
      <c r="F22" s="71"/>
    </row>
    <row r="23" spans="1:6">
      <c r="A23" s="1">
        <v>1917</v>
      </c>
      <c r="C23" s="6"/>
      <c r="D23" s="66"/>
      <c r="F23" s="71"/>
    </row>
    <row r="24" spans="1:6">
      <c r="A24" s="1">
        <v>1918</v>
      </c>
      <c r="C24" s="6"/>
      <c r="D24" s="66"/>
      <c r="F24" s="71"/>
    </row>
    <row r="25" spans="1:6">
      <c r="A25" s="1">
        <v>1919</v>
      </c>
      <c r="C25" s="6"/>
      <c r="D25" s="66"/>
      <c r="F25" s="71"/>
    </row>
    <row r="26" spans="1:6">
      <c r="A26" s="1">
        <v>1920</v>
      </c>
      <c r="C26" s="6"/>
      <c r="D26" s="66"/>
      <c r="F26" s="71"/>
    </row>
    <row r="27" spans="1:6">
      <c r="A27" s="1">
        <v>1921</v>
      </c>
      <c r="C27" s="6"/>
      <c r="D27" s="66"/>
      <c r="F27" s="71"/>
    </row>
    <row r="28" spans="1:6">
      <c r="A28" s="1">
        <v>1922</v>
      </c>
      <c r="C28" s="6"/>
      <c r="D28" s="66"/>
      <c r="F28" s="71"/>
    </row>
    <row r="29" spans="1:6">
      <c r="A29" s="1">
        <v>1923</v>
      </c>
      <c r="C29" s="6"/>
      <c r="D29" s="66"/>
      <c r="F29" s="71"/>
    </row>
    <row r="30" spans="1:6">
      <c r="A30" s="1">
        <v>1924</v>
      </c>
      <c r="C30" s="6"/>
      <c r="D30" s="66"/>
      <c r="F30" s="71"/>
    </row>
    <row r="31" spans="1:6">
      <c r="A31" s="1">
        <v>1925</v>
      </c>
      <c r="C31" s="6"/>
      <c r="D31" s="66"/>
      <c r="F31" s="71"/>
    </row>
    <row r="32" spans="1:6">
      <c r="A32" s="1">
        <v>1926</v>
      </c>
      <c r="C32" s="6"/>
      <c r="D32" s="66"/>
      <c r="F32" s="71"/>
    </row>
    <row r="33" spans="1:6">
      <c r="A33" s="1">
        <v>1927</v>
      </c>
      <c r="C33" s="6"/>
      <c r="D33" s="66"/>
      <c r="F33" s="71"/>
    </row>
    <row r="34" spans="1:6">
      <c r="A34" s="1">
        <v>1928</v>
      </c>
      <c r="C34" s="6"/>
      <c r="D34" s="66"/>
      <c r="F34" s="71"/>
    </row>
    <row r="35" spans="1:6">
      <c r="A35" s="1">
        <v>1929</v>
      </c>
      <c r="C35" s="6"/>
      <c r="D35" s="66"/>
      <c r="F35" s="71"/>
    </row>
    <row r="36" spans="1:6">
      <c r="A36" s="1">
        <v>1930</v>
      </c>
      <c r="C36" s="6"/>
      <c r="D36" s="66"/>
      <c r="F36" s="71"/>
    </row>
    <row r="37" spans="1:6">
      <c r="A37" s="1">
        <v>1931</v>
      </c>
      <c r="C37" s="6"/>
      <c r="D37" s="66"/>
      <c r="F37" s="71"/>
    </row>
    <row r="38" spans="1:6">
      <c r="A38" s="1">
        <v>1932</v>
      </c>
      <c r="C38" s="6"/>
      <c r="D38" s="66"/>
      <c r="F38" s="71"/>
    </row>
    <row r="39" spans="1:6">
      <c r="A39" s="1">
        <v>1933</v>
      </c>
      <c r="C39" s="6"/>
      <c r="D39" s="66"/>
      <c r="F39" s="71"/>
    </row>
    <row r="40" spans="1:6">
      <c r="A40" s="1">
        <v>1934</v>
      </c>
      <c r="C40" s="6"/>
      <c r="D40" s="66"/>
      <c r="F40" s="71"/>
    </row>
    <row r="41" spans="1:6">
      <c r="A41" s="1">
        <v>1935</v>
      </c>
      <c r="C41" s="6"/>
      <c r="D41" s="66"/>
      <c r="F41" s="71"/>
    </row>
    <row r="42" spans="1:6">
      <c r="A42" s="1">
        <v>1936</v>
      </c>
      <c r="C42" s="6"/>
      <c r="D42" s="66"/>
      <c r="F42" s="71"/>
    </row>
    <row r="43" spans="1:6">
      <c r="A43" s="1">
        <v>1937</v>
      </c>
      <c r="C43" s="6"/>
      <c r="D43" s="66"/>
      <c r="F43" s="71"/>
    </row>
    <row r="44" spans="1:6">
      <c r="A44" s="1">
        <v>1938</v>
      </c>
      <c r="C44" s="6"/>
      <c r="D44" s="66"/>
      <c r="F44" s="71"/>
    </row>
    <row r="45" spans="1:6">
      <c r="A45" s="1">
        <v>1939</v>
      </c>
      <c r="C45" s="6"/>
      <c r="D45" s="66"/>
      <c r="F45" s="71"/>
    </row>
    <row r="46" spans="1:6">
      <c r="A46" s="1">
        <v>1940</v>
      </c>
      <c r="C46" s="6"/>
      <c r="D46" s="66"/>
      <c r="F46" s="71"/>
    </row>
    <row r="47" spans="1:6">
      <c r="A47" s="1">
        <v>1941</v>
      </c>
      <c r="C47" s="6"/>
      <c r="D47" s="66"/>
      <c r="F47" s="71"/>
    </row>
    <row r="48" spans="1:6">
      <c r="A48" s="1">
        <v>1942</v>
      </c>
      <c r="C48" s="6"/>
      <c r="D48" s="66"/>
      <c r="F48" s="71"/>
    </row>
    <row r="49" spans="1:6">
      <c r="A49" s="1">
        <v>1943</v>
      </c>
      <c r="C49" s="6"/>
      <c r="D49" s="66"/>
      <c r="F49" s="71"/>
    </row>
    <row r="50" spans="1:6">
      <c r="A50" s="1">
        <v>1944</v>
      </c>
      <c r="C50" s="6"/>
      <c r="D50" s="66"/>
      <c r="F50" s="71"/>
    </row>
    <row r="51" spans="1:6">
      <c r="A51" s="1">
        <v>1945</v>
      </c>
      <c r="C51" s="6"/>
      <c r="D51" s="66"/>
      <c r="F51" s="71"/>
    </row>
    <row r="52" spans="1:6">
      <c r="A52" s="1">
        <v>1946</v>
      </c>
      <c r="C52" s="6"/>
      <c r="D52" s="66"/>
      <c r="F52" s="71"/>
    </row>
    <row r="53" spans="1:6">
      <c r="A53" s="1">
        <v>1947</v>
      </c>
      <c r="C53" s="6"/>
      <c r="D53" s="66"/>
      <c r="F53" s="71"/>
    </row>
    <row r="54" spans="1:6">
      <c r="A54" s="1">
        <v>1948</v>
      </c>
      <c r="C54" s="6"/>
      <c r="D54" s="66"/>
      <c r="F54" s="71"/>
    </row>
    <row r="55" spans="1:6">
      <c r="A55" s="1">
        <v>1949</v>
      </c>
      <c r="C55" s="6"/>
      <c r="D55" s="66"/>
      <c r="F55" s="71"/>
    </row>
    <row r="56" spans="1:6">
      <c r="A56" s="1">
        <v>1950</v>
      </c>
      <c r="C56" s="6"/>
      <c r="D56" s="66"/>
      <c r="F56" s="71"/>
    </row>
    <row r="57" spans="1:6">
      <c r="A57" s="1">
        <v>1951</v>
      </c>
      <c r="C57" s="6"/>
      <c r="D57" s="66"/>
      <c r="F57" s="71"/>
    </row>
    <row r="58" spans="1:6">
      <c r="A58" s="1">
        <v>1952</v>
      </c>
      <c r="C58" s="6"/>
      <c r="D58" s="66"/>
      <c r="F58" s="71"/>
    </row>
    <row r="59" spans="1:6">
      <c r="A59" s="1">
        <v>1953</v>
      </c>
      <c r="C59" s="6"/>
      <c r="D59" s="66"/>
      <c r="F59" s="71"/>
    </row>
    <row r="60" spans="1:6">
      <c r="A60" s="1">
        <v>1954</v>
      </c>
      <c r="C60" s="6"/>
      <c r="D60" s="66"/>
      <c r="F60" s="71"/>
    </row>
    <row r="61" spans="1:6">
      <c r="A61" s="1">
        <v>1955</v>
      </c>
      <c r="C61" s="6"/>
      <c r="D61" s="66"/>
      <c r="F61" s="71"/>
    </row>
    <row r="62" spans="1:6">
      <c r="A62" s="1">
        <v>1956</v>
      </c>
      <c r="C62" s="6"/>
      <c r="D62" s="66"/>
      <c r="F62" s="71"/>
    </row>
    <row r="63" spans="1:6">
      <c r="A63" s="1">
        <v>1957</v>
      </c>
      <c r="C63" s="6"/>
      <c r="D63" s="66"/>
      <c r="F63" s="71"/>
    </row>
    <row r="64" spans="1:6">
      <c r="A64" s="1">
        <v>1958</v>
      </c>
      <c r="C64" s="6"/>
      <c r="D64" s="66"/>
      <c r="F64" s="71"/>
    </row>
    <row r="65" spans="1:6">
      <c r="A65" s="1">
        <v>1959</v>
      </c>
      <c r="C65" s="6"/>
      <c r="D65" s="66"/>
      <c r="F65" s="71"/>
    </row>
    <row r="66" spans="1:6">
      <c r="A66" s="1">
        <v>1960</v>
      </c>
      <c r="C66" s="6"/>
      <c r="D66" s="66"/>
      <c r="F66" s="71"/>
    </row>
    <row r="67" spans="1:6">
      <c r="A67" s="1">
        <v>1961</v>
      </c>
      <c r="C67" s="6"/>
      <c r="D67" s="66"/>
      <c r="F67" s="71"/>
    </row>
    <row r="68" spans="1:6">
      <c r="A68" s="1">
        <v>1962</v>
      </c>
      <c r="C68" s="6"/>
      <c r="D68" s="66"/>
      <c r="F68" s="71"/>
    </row>
    <row r="69" spans="1:6">
      <c r="A69" s="1">
        <v>1963</v>
      </c>
      <c r="C69" s="6"/>
      <c r="D69" s="66"/>
      <c r="F69" s="71"/>
    </row>
    <row r="70" spans="1:6">
      <c r="A70" s="1">
        <v>1964</v>
      </c>
      <c r="C70" s="6"/>
      <c r="D70" s="66"/>
      <c r="F70" s="71"/>
    </row>
    <row r="71" spans="1:6">
      <c r="A71" s="1">
        <v>1965</v>
      </c>
      <c r="C71" s="6"/>
      <c r="D71" s="66"/>
      <c r="F71" s="71"/>
    </row>
    <row r="72" spans="1:6">
      <c r="A72" s="1">
        <v>1966</v>
      </c>
      <c r="C72" s="6"/>
      <c r="D72" s="66"/>
      <c r="F72" s="71"/>
    </row>
    <row r="73" spans="1:6">
      <c r="A73" s="1">
        <v>1967</v>
      </c>
      <c r="C73" s="6"/>
      <c r="D73" s="66"/>
      <c r="F73" s="71"/>
    </row>
    <row r="74" spans="1:6">
      <c r="A74" s="1">
        <v>1968</v>
      </c>
      <c r="C74" s="6"/>
      <c r="D74" s="66"/>
      <c r="F74" s="71"/>
    </row>
    <row r="75" spans="1:6">
      <c r="A75" s="1">
        <v>1969</v>
      </c>
      <c r="C75" s="6"/>
      <c r="D75" s="66"/>
      <c r="F75" s="71"/>
    </row>
    <row r="76" spans="1:6">
      <c r="A76" s="1">
        <v>1970</v>
      </c>
      <c r="C76" s="6"/>
      <c r="D76" s="66"/>
      <c r="F76" s="71"/>
    </row>
    <row r="77" spans="1:6">
      <c r="A77" s="1">
        <v>1971</v>
      </c>
      <c r="C77" s="6"/>
      <c r="D77" s="66"/>
      <c r="F77" s="71"/>
    </row>
    <row r="78" spans="1:6">
      <c r="A78" s="1">
        <v>1972</v>
      </c>
      <c r="C78" s="6"/>
      <c r="D78" s="66"/>
      <c r="F78" s="71"/>
    </row>
    <row r="79" spans="1:6">
      <c r="A79" s="1">
        <v>1973</v>
      </c>
      <c r="C79" s="6"/>
      <c r="D79" s="66"/>
      <c r="F79" s="71"/>
    </row>
    <row r="80" spans="1:6">
      <c r="A80" s="1">
        <v>1974</v>
      </c>
      <c r="C80" s="6"/>
      <c r="D80" s="66"/>
      <c r="F80" s="71"/>
    </row>
    <row r="81" spans="1:6">
      <c r="A81" s="1">
        <v>1975</v>
      </c>
      <c r="C81" s="6"/>
      <c r="D81" s="66"/>
      <c r="F81" s="71"/>
    </row>
    <row r="82" spans="1:6">
      <c r="A82" s="1">
        <v>1976</v>
      </c>
      <c r="C82" s="6"/>
      <c r="D82" s="66"/>
      <c r="F82" s="71"/>
    </row>
    <row r="83" spans="1:6">
      <c r="A83" s="1">
        <v>1977</v>
      </c>
      <c r="C83" s="6"/>
      <c r="D83" s="66"/>
      <c r="F83" s="71"/>
    </row>
    <row r="84" spans="1:6">
      <c r="A84" s="1">
        <v>1978</v>
      </c>
      <c r="C84" s="6"/>
      <c r="D84" s="66"/>
      <c r="F84" s="71"/>
    </row>
    <row r="85" spans="1:6">
      <c r="A85" s="1">
        <v>1979</v>
      </c>
      <c r="C85" s="6"/>
      <c r="D85" s="66"/>
      <c r="F85" s="71"/>
    </row>
    <row r="86" spans="1:6">
      <c r="A86" s="1">
        <v>1980</v>
      </c>
      <c r="C86" s="6"/>
      <c r="D86" s="66"/>
      <c r="F86" s="71"/>
    </row>
    <row r="87" spans="1:6">
      <c r="A87" s="1">
        <v>1981</v>
      </c>
      <c r="C87" s="6"/>
      <c r="D87" s="66"/>
      <c r="F87" s="71"/>
    </row>
    <row r="88" spans="1:6">
      <c r="A88" s="1">
        <v>1982</v>
      </c>
      <c r="C88" s="6"/>
      <c r="D88" s="66"/>
      <c r="F88" s="71"/>
    </row>
    <row r="89" spans="1:6">
      <c r="A89" s="1">
        <v>1983</v>
      </c>
      <c r="C89" s="6"/>
      <c r="D89" s="66"/>
      <c r="F89" s="71"/>
    </row>
    <row r="90" spans="1:6">
      <c r="A90" s="1">
        <v>1984</v>
      </c>
      <c r="C90" s="6"/>
      <c r="D90" s="66"/>
      <c r="F90" s="71"/>
    </row>
    <row r="91" spans="1:6">
      <c r="A91" s="1">
        <v>1985</v>
      </c>
      <c r="C91" s="6"/>
      <c r="D91" s="66"/>
      <c r="F91" s="71"/>
    </row>
    <row r="92" spans="1:6">
      <c r="A92" s="1">
        <v>1986</v>
      </c>
      <c r="C92" s="6"/>
      <c r="D92" s="66"/>
      <c r="F92" s="71"/>
    </row>
    <row r="93" spans="1:6">
      <c r="A93" s="1">
        <v>1987</v>
      </c>
      <c r="C93" s="6"/>
      <c r="D93" s="66"/>
      <c r="F93" s="71"/>
    </row>
    <row r="94" spans="1:6">
      <c r="A94" s="1">
        <v>1988</v>
      </c>
      <c r="C94" s="6"/>
      <c r="D94" s="66"/>
      <c r="F94" s="71"/>
    </row>
    <row r="95" spans="1:6">
      <c r="A95" s="1">
        <v>1989</v>
      </c>
      <c r="C95" s="6"/>
      <c r="D95" s="66"/>
      <c r="F95" s="71"/>
    </row>
    <row r="96" spans="1:6">
      <c r="A96" s="1">
        <v>1990</v>
      </c>
      <c r="C96" s="11"/>
      <c r="D96" s="66"/>
      <c r="F96" s="76" t="s">
        <v>260</v>
      </c>
    </row>
    <row r="97" spans="1:6">
      <c r="A97" s="1">
        <v>1991</v>
      </c>
      <c r="C97" s="6"/>
      <c r="D97" s="66"/>
      <c r="F97" s="71"/>
    </row>
    <row r="98" spans="1:6">
      <c r="A98" s="1">
        <v>1992</v>
      </c>
      <c r="C98" s="6"/>
      <c r="D98" s="66"/>
      <c r="F98" s="71"/>
    </row>
    <row r="99" spans="1:6">
      <c r="A99" s="1">
        <v>1993</v>
      </c>
      <c r="C99" s="6"/>
      <c r="D99" s="66"/>
      <c r="F99" s="71"/>
    </row>
    <row r="100" spans="1:6">
      <c r="A100" s="1">
        <v>1994</v>
      </c>
      <c r="C100" s="6"/>
      <c r="D100" s="66"/>
      <c r="F100" s="71"/>
    </row>
    <row r="101" spans="1:6">
      <c r="A101" s="1">
        <v>1995</v>
      </c>
      <c r="C101" s="6"/>
      <c r="D101" s="66"/>
      <c r="F101" s="71"/>
    </row>
    <row r="102" spans="1:6">
      <c r="A102" s="1">
        <v>1996</v>
      </c>
      <c r="C102" s="6"/>
      <c r="D102" s="66"/>
      <c r="F102" s="71"/>
    </row>
    <row r="103" spans="1:6">
      <c r="A103" s="1">
        <v>1997</v>
      </c>
      <c r="C103" s="6"/>
      <c r="D103" s="66"/>
      <c r="F103" s="71">
        <v>7.5</v>
      </c>
    </row>
    <row r="104" spans="1:6">
      <c r="A104" s="1">
        <v>1998</v>
      </c>
      <c r="C104" s="6"/>
      <c r="D104" s="66"/>
      <c r="F104" s="71"/>
    </row>
    <row r="105" spans="1:6">
      <c r="A105" s="1">
        <v>1999</v>
      </c>
      <c r="C105" s="6"/>
      <c r="D105" s="66"/>
      <c r="F105" s="71"/>
    </row>
    <row r="106" spans="1:6">
      <c r="A106" s="1">
        <v>2000</v>
      </c>
      <c r="C106" s="6"/>
      <c r="D106" s="66">
        <v>9.8000000000000007</v>
      </c>
      <c r="F106" s="71"/>
    </row>
    <row r="107" spans="1:6">
      <c r="A107" s="1">
        <v>2001</v>
      </c>
      <c r="C107" s="6"/>
      <c r="D107" s="66"/>
      <c r="F107" s="71"/>
    </row>
    <row r="108" spans="1:6">
      <c r="A108" s="1">
        <v>2002</v>
      </c>
      <c r="C108" s="6"/>
      <c r="D108" s="66"/>
      <c r="F108" s="71"/>
    </row>
    <row r="109" spans="1:6">
      <c r="A109" s="1">
        <v>2003</v>
      </c>
      <c r="C109" s="6"/>
      <c r="D109" s="66"/>
      <c r="F109" s="71"/>
    </row>
    <row r="110" spans="1:6">
      <c r="A110" s="1">
        <v>2004</v>
      </c>
      <c r="C110" s="6"/>
      <c r="D110" s="66"/>
      <c r="F110" s="71"/>
    </row>
    <row r="111" spans="1:6">
      <c r="A111" s="1">
        <v>2005</v>
      </c>
      <c r="C111" s="11">
        <v>12.5</v>
      </c>
      <c r="D111" s="66">
        <v>13.5</v>
      </c>
      <c r="F111" s="71"/>
    </row>
    <row r="112" spans="1:6">
      <c r="A112" s="1">
        <v>2006</v>
      </c>
      <c r="C112" s="6"/>
      <c r="D112" s="66"/>
      <c r="F112" s="71"/>
    </row>
    <row r="113" spans="1:6">
      <c r="A113" s="1">
        <v>2007</v>
      </c>
      <c r="C113" s="6"/>
      <c r="D113" s="66"/>
      <c r="F113" s="71"/>
    </row>
    <row r="114" spans="1:6">
      <c r="A114" s="1">
        <v>2008</v>
      </c>
      <c r="C114" s="6"/>
      <c r="D114" s="66">
        <v>14.5</v>
      </c>
      <c r="F114" s="71"/>
    </row>
    <row r="115" spans="1:6">
      <c r="A115" s="1">
        <v>2009</v>
      </c>
      <c r="C115" s="6"/>
      <c r="D115" s="66">
        <v>16.100000000000001</v>
      </c>
      <c r="F115" s="71"/>
    </row>
    <row r="116" spans="1:6">
      <c r="A116" s="1">
        <v>2010</v>
      </c>
      <c r="C116" s="6"/>
      <c r="D116" s="66">
        <v>16.100000000000001</v>
      </c>
      <c r="F116" s="71"/>
    </row>
    <row r="117" spans="1:6">
      <c r="A117" s="1">
        <v>2011</v>
      </c>
      <c r="C117" s="6"/>
      <c r="D117" s="66">
        <v>16.2</v>
      </c>
      <c r="F117" s="71"/>
    </row>
    <row r="118" spans="1:6">
      <c r="A118" s="1">
        <v>2012</v>
      </c>
      <c r="C118" s="6"/>
      <c r="D118" s="71"/>
      <c r="F118" s="71"/>
    </row>
    <row r="119" spans="1:6">
      <c r="A119" s="1">
        <v>2013</v>
      </c>
      <c r="C119" s="6"/>
      <c r="D119" s="71"/>
      <c r="F119" s="71">
        <v>8.6</v>
      </c>
    </row>
    <row r="120" spans="1:6" ht="10" customHeight="1">
      <c r="D120" s="66"/>
      <c r="F120" s="71"/>
    </row>
    <row r="121" spans="1:6" s="13" customFormat="1" ht="32" customHeight="1">
      <c r="A121" s="30" t="s">
        <v>67</v>
      </c>
      <c r="C121" s="5" t="s">
        <v>35</v>
      </c>
      <c r="D121" s="67" t="s">
        <v>35</v>
      </c>
      <c r="F121" s="71" t="s">
        <v>35</v>
      </c>
    </row>
    <row r="122" spans="1:6" s="13" customFormat="1" ht="45">
      <c r="A122" s="31" t="s">
        <v>68</v>
      </c>
      <c r="C122" s="36" t="s">
        <v>86</v>
      </c>
      <c r="D122" s="70" t="s">
        <v>86</v>
      </c>
      <c r="F122" s="67" t="s">
        <v>237</v>
      </c>
    </row>
    <row r="123" spans="1:6" s="13" customFormat="1">
      <c r="A123" s="31" t="s">
        <v>83</v>
      </c>
    </row>
    <row r="124" spans="1:6">
      <c r="A124" s="31" t="s">
        <v>69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workbookViewId="0">
      <pane xSplit="1" ySplit="5" topLeftCell="B120" activePane="bottomRight" state="frozen"/>
      <selection activeCell="BF14" sqref="BF14"/>
      <selection pane="topRight" activeCell="BF14" sqref="BF14"/>
      <selection pane="bottomLeft" activeCell="BF14" sqref="BF14"/>
      <selection pane="bottomRight" activeCell="Z119" sqref="Z119:Z120"/>
    </sheetView>
  </sheetViews>
  <sheetFormatPr baseColWidth="10" defaultRowHeight="15" x14ac:dyDescent="0"/>
  <cols>
    <col min="1" max="1" width="17.1640625" customWidth="1"/>
    <col min="2" max="2" width="2.33203125" customWidth="1"/>
    <col min="3" max="3" width="11.33203125" customWidth="1"/>
    <col min="4" max="5" width="12.6640625" customWidth="1"/>
    <col min="6" max="6" width="2.83203125" customWidth="1"/>
    <col min="7" max="7" width="19.33203125" customWidth="1"/>
    <col min="8" max="8" width="16.5" customWidth="1"/>
    <col min="9" max="9" width="3.1640625" customWidth="1"/>
    <col min="10" max="13" width="12.1640625" customWidth="1"/>
    <col min="26" max="26" width="22.1640625" customWidth="1"/>
  </cols>
  <sheetData>
    <row r="1" spans="1:24" ht="23">
      <c r="A1" s="14" t="s">
        <v>40</v>
      </c>
      <c r="B1" s="2"/>
      <c r="C1" s="2"/>
      <c r="D1" s="2"/>
      <c r="E1" s="2"/>
      <c r="F1" s="2"/>
    </row>
    <row r="2" spans="1:24">
      <c r="A2" s="3"/>
      <c r="B2" s="2"/>
      <c r="C2" s="2"/>
      <c r="D2" s="2"/>
      <c r="E2" s="2"/>
      <c r="F2" s="2"/>
    </row>
    <row r="3" spans="1:24" s="26" customFormat="1">
      <c r="A3" s="25"/>
      <c r="B3" s="27"/>
      <c r="C3" s="118" t="s">
        <v>71</v>
      </c>
      <c r="D3" s="118"/>
      <c r="E3" s="118"/>
      <c r="F3" s="27"/>
      <c r="G3" s="118" t="s">
        <v>70</v>
      </c>
      <c r="H3" s="118"/>
      <c r="J3" s="105" t="s">
        <v>125</v>
      </c>
      <c r="K3" s="105"/>
      <c r="L3" s="105"/>
      <c r="M3" s="105"/>
      <c r="N3" s="105"/>
      <c r="O3" s="105"/>
      <c r="P3" s="105"/>
      <c r="Q3" s="105"/>
      <c r="S3" s="116" t="s">
        <v>70</v>
      </c>
      <c r="T3" s="117"/>
      <c r="V3" s="132" t="s">
        <v>233</v>
      </c>
      <c r="W3" s="133"/>
      <c r="X3" s="133"/>
    </row>
    <row r="4" spans="1:24" s="26" customFormat="1" ht="64.5" customHeight="1">
      <c r="A4" s="4" t="s">
        <v>0</v>
      </c>
      <c r="C4" s="114" t="s">
        <v>1</v>
      </c>
      <c r="D4" s="114"/>
      <c r="E4" s="114"/>
      <c r="G4" s="16" t="s">
        <v>2</v>
      </c>
      <c r="H4" s="16" t="s">
        <v>3</v>
      </c>
      <c r="J4" s="104" t="s">
        <v>126</v>
      </c>
      <c r="K4" s="104"/>
      <c r="L4" s="104"/>
      <c r="M4" s="104"/>
      <c r="N4" s="104" t="s">
        <v>127</v>
      </c>
      <c r="O4" s="104"/>
      <c r="P4" s="104"/>
      <c r="Q4" s="104"/>
      <c r="S4" s="126" t="s">
        <v>231</v>
      </c>
      <c r="T4" s="128"/>
      <c r="V4" s="69" t="s">
        <v>65</v>
      </c>
      <c r="W4" s="69" t="s">
        <v>234</v>
      </c>
      <c r="X4" s="72" t="s">
        <v>235</v>
      </c>
    </row>
    <row r="5" spans="1:24" s="19" customFormat="1" ht="35" customHeight="1">
      <c r="A5" s="18"/>
      <c r="C5" s="20" t="s">
        <v>25</v>
      </c>
      <c r="D5" s="20" t="s">
        <v>26</v>
      </c>
      <c r="E5" s="20" t="s">
        <v>27</v>
      </c>
      <c r="F5" s="20"/>
      <c r="G5" s="20" t="s">
        <v>28</v>
      </c>
      <c r="H5" s="20"/>
      <c r="J5" s="19" t="s">
        <v>25</v>
      </c>
      <c r="K5" s="19" t="s">
        <v>26</v>
      </c>
      <c r="L5" s="19" t="s">
        <v>27</v>
      </c>
      <c r="M5" s="19" t="s">
        <v>118</v>
      </c>
      <c r="N5" s="19" t="s">
        <v>25</v>
      </c>
      <c r="O5" s="19" t="s">
        <v>26</v>
      </c>
      <c r="P5" s="19" t="s">
        <v>27</v>
      </c>
      <c r="Q5" s="19" t="s">
        <v>118</v>
      </c>
      <c r="S5" t="s">
        <v>230</v>
      </c>
      <c r="T5"/>
    </row>
    <row r="6" spans="1:24">
      <c r="A6" s="1">
        <v>1900</v>
      </c>
      <c r="C6" s="6"/>
      <c r="D6" s="6"/>
      <c r="E6" s="6"/>
      <c r="F6" s="6"/>
      <c r="G6" s="6"/>
      <c r="H6" s="6"/>
      <c r="S6" s="65"/>
      <c r="T6" s="65"/>
      <c r="V6" s="68"/>
      <c r="W6" s="68"/>
      <c r="X6" s="68"/>
    </row>
    <row r="7" spans="1:24">
      <c r="A7" s="1">
        <v>1901</v>
      </c>
      <c r="C7" s="6"/>
      <c r="D7" s="6"/>
      <c r="E7" s="6"/>
      <c r="F7" s="6"/>
      <c r="G7" s="6"/>
      <c r="H7" s="6"/>
      <c r="S7" s="65"/>
      <c r="T7" s="65"/>
      <c r="V7" s="68"/>
      <c r="W7" s="68"/>
      <c r="X7" s="68"/>
    </row>
    <row r="8" spans="1:24">
      <c r="A8" s="1">
        <v>1902</v>
      </c>
      <c r="C8" s="6"/>
      <c r="D8" s="6"/>
      <c r="E8" s="6"/>
      <c r="F8" s="6"/>
      <c r="G8" s="6"/>
      <c r="H8" s="6"/>
      <c r="S8" s="65"/>
      <c r="T8" s="65"/>
      <c r="V8" s="68"/>
      <c r="W8" s="68"/>
      <c r="X8" s="68"/>
    </row>
    <row r="9" spans="1:24">
      <c r="A9" s="1">
        <v>1903</v>
      </c>
      <c r="C9" s="6"/>
      <c r="D9" s="6"/>
      <c r="E9" s="6"/>
      <c r="F9" s="6"/>
      <c r="G9" s="6"/>
      <c r="H9" s="6"/>
      <c r="S9" s="65"/>
      <c r="T9" s="65"/>
      <c r="V9" s="68"/>
      <c r="W9" s="68"/>
      <c r="X9" s="68"/>
    </row>
    <row r="10" spans="1:24">
      <c r="A10" s="1">
        <v>1904</v>
      </c>
      <c r="C10" s="6"/>
      <c r="D10" s="6"/>
      <c r="E10" s="6"/>
      <c r="F10" s="6"/>
      <c r="G10" s="6"/>
      <c r="H10" s="6"/>
      <c r="S10" s="65"/>
      <c r="T10" s="65"/>
      <c r="V10" s="68"/>
      <c r="W10" s="68"/>
      <c r="X10" s="68"/>
    </row>
    <row r="11" spans="1:24">
      <c r="A11" s="1">
        <v>1905</v>
      </c>
      <c r="C11" s="6"/>
      <c r="D11" s="6"/>
      <c r="E11" s="6"/>
      <c r="F11" s="6"/>
      <c r="G11" s="6"/>
      <c r="H11" s="6"/>
      <c r="S11" s="65"/>
      <c r="T11" s="65"/>
      <c r="V11" s="68"/>
      <c r="W11" s="68"/>
      <c r="X11" s="68"/>
    </row>
    <row r="12" spans="1:24">
      <c r="A12" s="1">
        <v>1906</v>
      </c>
      <c r="C12" s="6"/>
      <c r="D12" s="6"/>
      <c r="E12" s="6"/>
      <c r="F12" s="6"/>
      <c r="G12" s="6"/>
      <c r="H12" s="6"/>
      <c r="S12" s="65"/>
      <c r="T12" s="65"/>
      <c r="V12" s="68"/>
      <c r="W12" s="68"/>
      <c r="X12" s="68"/>
    </row>
    <row r="13" spans="1:24">
      <c r="A13" s="1">
        <v>1907</v>
      </c>
      <c r="C13" s="6"/>
      <c r="D13" s="6"/>
      <c r="E13" s="6"/>
      <c r="F13" s="6"/>
      <c r="G13" s="6"/>
      <c r="H13" s="6"/>
      <c r="S13" s="65"/>
      <c r="T13" s="65"/>
      <c r="V13" s="68"/>
      <c r="W13" s="68"/>
      <c r="X13" s="68"/>
    </row>
    <row r="14" spans="1:24">
      <c r="A14" s="1">
        <v>1908</v>
      </c>
      <c r="C14" s="6"/>
      <c r="D14" s="6"/>
      <c r="E14" s="6"/>
      <c r="F14" s="6"/>
      <c r="G14" s="6"/>
      <c r="H14" s="6"/>
      <c r="S14" s="65"/>
      <c r="T14" s="65"/>
      <c r="V14" s="68"/>
      <c r="W14" s="68"/>
      <c r="X14" s="68"/>
    </row>
    <row r="15" spans="1:24">
      <c r="A15" s="1">
        <v>1909</v>
      </c>
      <c r="C15" s="6"/>
      <c r="D15" s="6"/>
      <c r="E15" s="6"/>
      <c r="F15" s="6"/>
      <c r="G15" s="6"/>
      <c r="H15" s="6"/>
      <c r="N15">
        <f>O15+P15+Q15</f>
        <v>70174</v>
      </c>
      <c r="O15">
        <v>46549</v>
      </c>
      <c r="P15">
        <v>17678</v>
      </c>
      <c r="Q15">
        <v>5947</v>
      </c>
      <c r="S15" s="65"/>
      <c r="T15" s="65"/>
      <c r="V15" s="68"/>
      <c r="W15" s="68"/>
      <c r="X15" s="68"/>
    </row>
    <row r="16" spans="1:24">
      <c r="A16" s="1">
        <v>1910</v>
      </c>
      <c r="C16" s="6"/>
      <c r="D16" s="6"/>
      <c r="E16" s="6"/>
      <c r="F16" s="6"/>
      <c r="G16" s="6"/>
      <c r="H16" s="6"/>
      <c r="S16" s="65"/>
      <c r="T16" s="65"/>
      <c r="V16" s="68"/>
      <c r="W16" s="68"/>
      <c r="X16" s="68"/>
    </row>
    <row r="17" spans="1:24">
      <c r="A17" s="1">
        <v>1911</v>
      </c>
      <c r="C17" s="6"/>
      <c r="D17" s="6"/>
      <c r="E17" s="6"/>
      <c r="F17" s="6"/>
      <c r="G17" s="6"/>
      <c r="H17" s="6"/>
      <c r="N17">
        <f>O17+P17+Q17</f>
        <v>74618</v>
      </c>
      <c r="O17">
        <v>51524</v>
      </c>
      <c r="P17">
        <v>17037</v>
      </c>
      <c r="Q17">
        <v>6057</v>
      </c>
      <c r="S17" s="65"/>
      <c r="T17" s="65"/>
      <c r="V17" s="68"/>
      <c r="W17" s="68"/>
      <c r="X17" s="68"/>
    </row>
    <row r="18" spans="1:24">
      <c r="A18" s="1">
        <v>1912</v>
      </c>
      <c r="C18" s="6"/>
      <c r="D18" s="6"/>
      <c r="E18" s="6"/>
      <c r="F18" s="6"/>
      <c r="G18" s="6"/>
      <c r="H18" s="6"/>
      <c r="N18">
        <v>80697</v>
      </c>
      <c r="O18">
        <v>53559</v>
      </c>
      <c r="P18">
        <v>20409</v>
      </c>
      <c r="Q18">
        <v>6729</v>
      </c>
      <c r="S18" s="65"/>
      <c r="T18" s="65"/>
      <c r="V18" s="68"/>
      <c r="W18" s="68"/>
      <c r="X18" s="68"/>
    </row>
    <row r="19" spans="1:24">
      <c r="A19" s="1">
        <v>1913</v>
      </c>
      <c r="C19" s="6"/>
      <c r="D19" s="6"/>
      <c r="E19" s="6"/>
      <c r="F19" s="6"/>
      <c r="G19" s="6"/>
      <c r="H19" s="6"/>
      <c r="J19">
        <f>K19+L19+M19</f>
        <v>7196</v>
      </c>
      <c r="K19">
        <v>6487</v>
      </c>
      <c r="L19">
        <v>427</v>
      </c>
      <c r="M19">
        <v>282</v>
      </c>
      <c r="N19">
        <f>O19+P19+Q19</f>
        <v>77812</v>
      </c>
      <c r="O19">
        <v>53767</v>
      </c>
      <c r="P19">
        <v>17524</v>
      </c>
      <c r="Q19">
        <v>6521</v>
      </c>
      <c r="S19" s="65"/>
      <c r="T19" s="65"/>
      <c r="V19" s="68"/>
      <c r="W19" s="68"/>
      <c r="X19" s="68"/>
    </row>
    <row r="20" spans="1:24">
      <c r="A20" s="1">
        <v>1914</v>
      </c>
      <c r="C20" s="6"/>
      <c r="D20" s="6"/>
      <c r="E20" s="6"/>
      <c r="F20" s="6"/>
      <c r="G20" s="6"/>
      <c r="H20" s="6"/>
      <c r="J20">
        <v>5815</v>
      </c>
      <c r="K20">
        <v>1569</v>
      </c>
      <c r="L20">
        <v>402</v>
      </c>
      <c r="M20">
        <v>244</v>
      </c>
      <c r="N20">
        <v>33839</v>
      </c>
      <c r="O20">
        <v>24316</v>
      </c>
      <c r="P20">
        <v>6919</v>
      </c>
      <c r="Q20">
        <v>2604</v>
      </c>
      <c r="S20" s="65"/>
      <c r="T20" s="65"/>
      <c r="V20" s="68"/>
      <c r="W20" s="68"/>
      <c r="X20" s="68"/>
    </row>
    <row r="21" spans="1:24">
      <c r="A21" s="1">
        <v>1915</v>
      </c>
      <c r="C21" s="6"/>
      <c r="D21" s="6"/>
      <c r="E21" s="6"/>
      <c r="F21" s="6"/>
      <c r="G21" s="6"/>
      <c r="H21" s="6"/>
      <c r="N21">
        <v>45551</v>
      </c>
      <c r="O21">
        <v>31093</v>
      </c>
      <c r="P21">
        <v>11025</v>
      </c>
      <c r="Q21">
        <v>3433</v>
      </c>
      <c r="S21" s="65"/>
      <c r="T21" s="65"/>
      <c r="V21" s="68"/>
      <c r="W21" s="68"/>
      <c r="X21" s="68"/>
    </row>
    <row r="22" spans="1:24">
      <c r="A22" s="1">
        <v>1916</v>
      </c>
      <c r="C22" s="6"/>
      <c r="D22" s="6"/>
      <c r="E22" s="6"/>
      <c r="F22" s="6"/>
      <c r="G22" s="6"/>
      <c r="H22" s="6"/>
      <c r="N22">
        <v>50930</v>
      </c>
      <c r="O22">
        <v>33466</v>
      </c>
      <c r="P22">
        <v>13345</v>
      </c>
      <c r="Q22">
        <v>4119</v>
      </c>
      <c r="S22" s="65"/>
      <c r="T22" s="65"/>
      <c r="V22" s="68"/>
      <c r="W22" s="68"/>
      <c r="X22" s="68"/>
    </row>
    <row r="23" spans="1:24">
      <c r="A23" s="1">
        <v>1917</v>
      </c>
      <c r="C23" s="6"/>
      <c r="D23" s="6"/>
      <c r="E23" s="6"/>
      <c r="F23" s="6"/>
      <c r="G23" s="6"/>
      <c r="H23" s="6"/>
      <c r="N23">
        <v>56026</v>
      </c>
      <c r="O23">
        <v>38556</v>
      </c>
      <c r="P23">
        <v>15232</v>
      </c>
      <c r="Q23">
        <v>4228</v>
      </c>
      <c r="S23" s="65"/>
      <c r="T23" s="65"/>
      <c r="V23" s="68"/>
      <c r="W23" s="68"/>
      <c r="X23" s="68"/>
    </row>
    <row r="24" spans="1:24">
      <c r="A24" s="1">
        <v>1918</v>
      </c>
      <c r="C24" s="6"/>
      <c r="D24" s="6"/>
      <c r="E24" s="6"/>
      <c r="F24" s="6"/>
      <c r="G24" s="6"/>
      <c r="H24" s="6"/>
      <c r="N24">
        <v>62172</v>
      </c>
      <c r="O24">
        <v>39839</v>
      </c>
      <c r="P24">
        <v>17787</v>
      </c>
      <c r="Q24">
        <v>5546</v>
      </c>
      <c r="S24" s="65"/>
      <c r="T24" s="65"/>
      <c r="V24" s="68"/>
      <c r="W24" s="68"/>
      <c r="X24" s="68"/>
    </row>
    <row r="25" spans="1:24">
      <c r="A25" s="1">
        <v>1919</v>
      </c>
      <c r="C25" s="6"/>
      <c r="D25" s="6"/>
      <c r="E25" s="6"/>
      <c r="F25" s="6"/>
      <c r="G25" s="6"/>
      <c r="H25" s="6"/>
      <c r="N25">
        <v>62242</v>
      </c>
      <c r="O25">
        <v>40438</v>
      </c>
      <c r="P25">
        <v>16835</v>
      </c>
      <c r="Q25">
        <v>4969</v>
      </c>
      <c r="S25" s="65"/>
      <c r="T25" s="65"/>
      <c r="V25" s="68"/>
      <c r="W25" s="68"/>
      <c r="X25" s="68"/>
    </row>
    <row r="26" spans="1:24">
      <c r="A26" s="1">
        <v>1920</v>
      </c>
      <c r="C26" s="6"/>
      <c r="D26" s="6"/>
      <c r="E26" s="6"/>
      <c r="F26" s="6"/>
      <c r="G26" s="6"/>
      <c r="H26" s="6"/>
      <c r="N26">
        <v>63401</v>
      </c>
      <c r="O26">
        <v>42436</v>
      </c>
      <c r="P26">
        <v>16069</v>
      </c>
      <c r="Q26">
        <v>4896</v>
      </c>
      <c r="S26" s="65"/>
      <c r="T26" s="65"/>
      <c r="V26" s="68"/>
      <c r="W26" s="68"/>
      <c r="X26" s="68"/>
    </row>
    <row r="27" spans="1:24">
      <c r="A27" s="1">
        <v>1921</v>
      </c>
      <c r="C27" s="6"/>
      <c r="D27" s="6"/>
      <c r="E27" s="6"/>
      <c r="F27" s="6"/>
      <c r="G27" s="6"/>
      <c r="H27" s="6"/>
      <c r="N27">
        <v>62137</v>
      </c>
      <c r="O27">
        <v>40954</v>
      </c>
      <c r="P27">
        <v>17371</v>
      </c>
      <c r="Q27">
        <v>3812</v>
      </c>
      <c r="S27" s="65"/>
      <c r="T27" s="65"/>
      <c r="V27" s="68"/>
      <c r="W27" s="68"/>
      <c r="X27" s="68"/>
    </row>
    <row r="28" spans="1:24">
      <c r="A28" s="1">
        <v>1922</v>
      </c>
      <c r="C28" s="6"/>
      <c r="D28" s="6"/>
      <c r="E28" s="6"/>
      <c r="F28" s="6"/>
      <c r="G28" s="6"/>
      <c r="H28" s="6"/>
      <c r="N28">
        <v>64740</v>
      </c>
      <c r="O28">
        <v>43298</v>
      </c>
      <c r="P28">
        <v>17277</v>
      </c>
      <c r="Q28">
        <v>4165</v>
      </c>
      <c r="S28" s="65"/>
      <c r="T28" s="65"/>
      <c r="V28" s="68"/>
      <c r="W28" s="68"/>
      <c r="X28" s="68"/>
    </row>
    <row r="29" spans="1:24">
      <c r="A29" s="1">
        <v>1923</v>
      </c>
      <c r="C29" s="6"/>
      <c r="D29" s="6"/>
      <c r="E29" s="6"/>
      <c r="F29" s="6"/>
      <c r="G29" s="6"/>
      <c r="H29" s="6"/>
      <c r="N29">
        <v>70121</v>
      </c>
      <c r="O29">
        <v>46179</v>
      </c>
      <c r="P29">
        <v>18891</v>
      </c>
      <c r="Q29">
        <v>5051</v>
      </c>
      <c r="S29" s="65"/>
      <c r="T29" s="65"/>
      <c r="V29" s="68"/>
      <c r="W29" s="68"/>
      <c r="X29" s="68"/>
    </row>
    <row r="30" spans="1:24">
      <c r="A30" s="1">
        <v>1924</v>
      </c>
      <c r="C30" s="6"/>
      <c r="D30" s="6"/>
      <c r="E30" s="6"/>
      <c r="F30" s="6"/>
      <c r="G30" s="6"/>
      <c r="H30" s="6"/>
      <c r="N30">
        <v>73135</v>
      </c>
      <c r="O30">
        <v>48676</v>
      </c>
      <c r="P30">
        <v>19693</v>
      </c>
      <c r="Q30">
        <v>4766</v>
      </c>
      <c r="S30" s="65"/>
      <c r="T30" s="65"/>
      <c r="V30" s="68"/>
      <c r="W30" s="68"/>
      <c r="X30" s="68"/>
    </row>
    <row r="31" spans="1:24">
      <c r="A31" s="1">
        <v>1925</v>
      </c>
      <c r="C31" s="6"/>
      <c r="D31" s="6"/>
      <c r="E31" s="6"/>
      <c r="F31" s="6"/>
      <c r="G31" s="6"/>
      <c r="H31" s="6"/>
      <c r="N31">
        <v>73275</v>
      </c>
      <c r="O31">
        <v>48845</v>
      </c>
      <c r="P31">
        <v>19714</v>
      </c>
      <c r="Q31">
        <v>4716</v>
      </c>
      <c r="S31" s="65"/>
      <c r="T31" s="65"/>
      <c r="V31" s="68"/>
      <c r="W31" s="68"/>
      <c r="X31" s="68"/>
    </row>
    <row r="32" spans="1:24">
      <c r="A32" s="1">
        <v>1926</v>
      </c>
      <c r="C32" s="6"/>
      <c r="D32" s="6"/>
      <c r="E32" s="6"/>
      <c r="F32" s="6"/>
      <c r="G32" s="6"/>
      <c r="H32" s="6"/>
      <c r="N32">
        <v>68809</v>
      </c>
      <c r="O32">
        <v>46206</v>
      </c>
      <c r="P32">
        <v>18535</v>
      </c>
      <c r="Q32">
        <v>4068</v>
      </c>
      <c r="S32" s="65"/>
      <c r="T32" s="65"/>
      <c r="V32" s="68"/>
      <c r="W32" s="68"/>
      <c r="X32" s="68"/>
    </row>
    <row r="33" spans="1:24">
      <c r="A33" s="1">
        <v>1927</v>
      </c>
      <c r="C33" s="6"/>
      <c r="D33" s="6"/>
      <c r="E33" s="6"/>
      <c r="F33" s="6"/>
      <c r="G33" s="6"/>
      <c r="H33" s="6"/>
      <c r="N33" s="49">
        <v>97832</v>
      </c>
      <c r="O33" s="49">
        <v>77527</v>
      </c>
      <c r="P33" s="49">
        <v>20305</v>
      </c>
      <c r="Q33" s="49"/>
      <c r="S33" s="65"/>
      <c r="T33" s="65"/>
      <c r="V33" s="68"/>
      <c r="W33" s="68"/>
      <c r="X33" s="68"/>
    </row>
    <row r="34" spans="1:24">
      <c r="A34" s="1">
        <v>1928</v>
      </c>
      <c r="C34" s="6"/>
      <c r="D34" s="6"/>
      <c r="E34" s="6"/>
      <c r="F34" s="6"/>
      <c r="G34" s="6"/>
      <c r="H34" s="6"/>
      <c r="S34" s="65"/>
      <c r="T34" s="65"/>
      <c r="V34" s="68"/>
      <c r="W34" s="68"/>
      <c r="X34" s="68"/>
    </row>
    <row r="35" spans="1:24">
      <c r="A35" s="1">
        <v>1929</v>
      </c>
      <c r="C35" s="6"/>
      <c r="D35" s="6"/>
      <c r="E35" s="6"/>
      <c r="F35" s="6"/>
      <c r="G35" s="6"/>
      <c r="H35" s="6"/>
      <c r="S35" s="65"/>
      <c r="T35" s="65"/>
      <c r="V35" s="68"/>
      <c r="W35" s="68"/>
      <c r="X35" s="68"/>
    </row>
    <row r="36" spans="1:24">
      <c r="A36" s="1">
        <v>1930</v>
      </c>
      <c r="C36" s="6">
        <v>1337825</v>
      </c>
      <c r="D36" s="6">
        <v>1068202</v>
      </c>
      <c r="E36" s="6">
        <v>269623</v>
      </c>
      <c r="F36" s="6"/>
      <c r="G36" s="6"/>
      <c r="H36" s="6"/>
      <c r="S36" s="65"/>
      <c r="T36" s="65"/>
      <c r="V36" s="68"/>
      <c r="W36" s="68"/>
      <c r="X36" s="68"/>
    </row>
    <row r="37" spans="1:24">
      <c r="A37" s="1">
        <v>1931</v>
      </c>
      <c r="C37" s="6"/>
      <c r="D37" s="6"/>
      <c r="E37" s="6"/>
      <c r="F37" s="6"/>
      <c r="G37" s="6"/>
      <c r="H37" s="6"/>
      <c r="S37" s="65"/>
      <c r="T37" s="65"/>
      <c r="V37" s="68"/>
      <c r="W37" s="68"/>
      <c r="X37" s="68"/>
    </row>
    <row r="38" spans="1:24">
      <c r="A38" s="1">
        <v>1932</v>
      </c>
      <c r="C38" s="6"/>
      <c r="D38" s="6"/>
      <c r="E38" s="6"/>
      <c r="F38" s="6"/>
      <c r="G38" s="6"/>
      <c r="H38" s="6"/>
      <c r="S38" s="65"/>
      <c r="T38" s="65"/>
      <c r="V38" s="68"/>
      <c r="W38" s="68"/>
      <c r="X38" s="68"/>
    </row>
    <row r="39" spans="1:24">
      <c r="A39" s="1">
        <v>1933</v>
      </c>
      <c r="C39" s="6"/>
      <c r="D39" s="6"/>
      <c r="E39" s="6"/>
      <c r="F39" s="6"/>
      <c r="G39" s="6"/>
      <c r="H39" s="6"/>
      <c r="S39" s="65"/>
      <c r="T39" s="65"/>
      <c r="V39" s="68"/>
      <c r="W39" s="68"/>
      <c r="X39" s="68"/>
    </row>
    <row r="40" spans="1:24">
      <c r="A40" s="1">
        <v>1934</v>
      </c>
      <c r="C40" s="6"/>
      <c r="D40" s="6"/>
      <c r="E40" s="6"/>
      <c r="F40" s="6"/>
      <c r="G40" s="6"/>
      <c r="H40" s="6"/>
      <c r="S40" s="65"/>
      <c r="T40" s="65"/>
      <c r="V40" s="68"/>
      <c r="W40" s="68"/>
      <c r="X40" s="68"/>
    </row>
    <row r="41" spans="1:24">
      <c r="A41" s="1">
        <v>1935</v>
      </c>
      <c r="C41" s="6"/>
      <c r="D41" s="6"/>
      <c r="E41" s="6"/>
      <c r="F41" s="6"/>
      <c r="G41" s="6"/>
      <c r="H41" s="6"/>
      <c r="S41" s="65"/>
      <c r="T41" s="65"/>
      <c r="V41" s="68"/>
      <c r="W41" s="68"/>
      <c r="X41" s="68"/>
    </row>
    <row r="42" spans="1:24">
      <c r="A42" s="1">
        <v>1936</v>
      </c>
      <c r="C42" s="6"/>
      <c r="D42" s="6"/>
      <c r="E42" s="6"/>
      <c r="F42" s="6"/>
      <c r="G42" s="6"/>
      <c r="H42" s="6"/>
      <c r="S42" s="65"/>
      <c r="T42" s="65"/>
      <c r="V42" s="68"/>
      <c r="W42" s="68"/>
      <c r="X42" s="68"/>
    </row>
    <row r="43" spans="1:24">
      <c r="A43" s="1">
        <v>1937</v>
      </c>
      <c r="C43" s="6"/>
      <c r="D43" s="6"/>
      <c r="E43" s="6"/>
      <c r="F43" s="6"/>
      <c r="G43" s="6"/>
      <c r="H43" s="6"/>
      <c r="S43" s="65"/>
      <c r="T43" s="65"/>
      <c r="V43" s="68"/>
      <c r="W43" s="68"/>
      <c r="X43" s="68"/>
    </row>
    <row r="44" spans="1:24">
      <c r="A44" s="1">
        <v>1938</v>
      </c>
      <c r="C44" s="6"/>
      <c r="D44" s="6"/>
      <c r="E44" s="6"/>
      <c r="F44" s="6"/>
      <c r="G44" s="6"/>
      <c r="H44" s="6"/>
      <c r="S44" s="65"/>
      <c r="T44" s="65"/>
      <c r="V44" s="68"/>
      <c r="W44" s="68"/>
      <c r="X44" s="68"/>
    </row>
    <row r="45" spans="1:24">
      <c r="A45" s="1">
        <v>1939</v>
      </c>
      <c r="C45" s="6"/>
      <c r="D45" s="6"/>
      <c r="E45" s="6"/>
      <c r="F45" s="6"/>
      <c r="G45" s="6"/>
      <c r="H45" s="6"/>
      <c r="N45">
        <f>O45+P45</f>
        <v>96289</v>
      </c>
      <c r="O45">
        <v>71788</v>
      </c>
      <c r="P45">
        <v>24501</v>
      </c>
      <c r="S45" s="65"/>
      <c r="T45" s="65"/>
      <c r="V45" s="68"/>
      <c r="W45" s="68"/>
      <c r="X45" s="68"/>
    </row>
    <row r="46" spans="1:24">
      <c r="A46" s="1">
        <v>1940</v>
      </c>
      <c r="C46" s="6">
        <v>1681973</v>
      </c>
      <c r="D46" s="6">
        <v>1289628</v>
      </c>
      <c r="E46" s="6">
        <v>392345</v>
      </c>
      <c r="F46" s="6"/>
      <c r="G46" s="6"/>
      <c r="H46" s="6"/>
      <c r="N46">
        <f>O46+P46</f>
        <v>109315</v>
      </c>
      <c r="O46">
        <v>81570</v>
      </c>
      <c r="P46">
        <v>27745</v>
      </c>
      <c r="S46" s="65"/>
      <c r="T46" s="65"/>
      <c r="V46" s="68"/>
      <c r="W46" s="68"/>
      <c r="X46" s="68"/>
    </row>
    <row r="47" spans="1:24">
      <c r="A47" s="1">
        <v>1941</v>
      </c>
      <c r="C47" s="6"/>
      <c r="D47" s="6"/>
      <c r="E47" s="6"/>
      <c r="F47" s="6"/>
      <c r="G47" s="6"/>
      <c r="H47" s="6"/>
      <c r="N47">
        <f t="shared" ref="N47:N61" si="0">O47+P47</f>
        <v>114054</v>
      </c>
      <c r="O47">
        <v>84513</v>
      </c>
      <c r="P47">
        <v>29541</v>
      </c>
      <c r="S47" s="65"/>
      <c r="T47" s="65"/>
      <c r="V47" s="68"/>
      <c r="W47" s="68"/>
      <c r="X47" s="68"/>
    </row>
    <row r="48" spans="1:24">
      <c r="A48" s="1">
        <v>1942</v>
      </c>
      <c r="C48" s="6"/>
      <c r="D48" s="6"/>
      <c r="E48" s="6"/>
      <c r="F48" s="6"/>
      <c r="G48" s="6"/>
      <c r="H48" s="6"/>
      <c r="N48">
        <f t="shared" si="0"/>
        <v>117478</v>
      </c>
      <c r="O48">
        <v>87855</v>
      </c>
      <c r="P48">
        <v>29623</v>
      </c>
      <c r="S48" s="65"/>
      <c r="T48" s="65"/>
      <c r="V48" s="68"/>
      <c r="W48" s="68"/>
      <c r="X48" s="68"/>
    </row>
    <row r="49" spans="1:24">
      <c r="A49" s="1">
        <v>1943</v>
      </c>
      <c r="C49" s="6"/>
      <c r="D49" s="6"/>
      <c r="E49" s="6"/>
      <c r="F49" s="6"/>
      <c r="G49" s="6"/>
      <c r="H49" s="6"/>
      <c r="N49">
        <f t="shared" si="0"/>
        <v>123538</v>
      </c>
      <c r="O49">
        <v>92870</v>
      </c>
      <c r="P49">
        <v>30668</v>
      </c>
      <c r="S49" s="65"/>
      <c r="T49" s="65"/>
      <c r="V49" s="68"/>
      <c r="W49" s="68"/>
      <c r="X49" s="68"/>
    </row>
    <row r="50" spans="1:24">
      <c r="A50" s="1">
        <v>1944</v>
      </c>
      <c r="C50" s="6"/>
      <c r="D50" s="6"/>
      <c r="E50" s="6"/>
      <c r="F50" s="6"/>
      <c r="G50" s="6"/>
      <c r="H50" s="6"/>
      <c r="N50">
        <f t="shared" si="0"/>
        <v>128987</v>
      </c>
      <c r="O50">
        <v>96787</v>
      </c>
      <c r="P50">
        <v>32200</v>
      </c>
      <c r="S50" s="65"/>
      <c r="T50" s="65"/>
      <c r="V50" s="68"/>
      <c r="W50" s="68"/>
      <c r="X50" s="68"/>
    </row>
    <row r="51" spans="1:24">
      <c r="A51" s="1">
        <v>1945</v>
      </c>
      <c r="C51" s="6"/>
      <c r="D51" s="6"/>
      <c r="E51" s="6"/>
      <c r="F51" s="6"/>
      <c r="G51" s="6"/>
      <c r="H51" s="6"/>
      <c r="N51">
        <f t="shared" si="0"/>
        <v>135934</v>
      </c>
      <c r="O51">
        <v>101789</v>
      </c>
      <c r="P51">
        <v>34145</v>
      </c>
      <c r="S51" s="65"/>
      <c r="T51" s="65"/>
      <c r="V51" s="68"/>
      <c r="W51" s="68"/>
      <c r="X51" s="68"/>
    </row>
    <row r="52" spans="1:24">
      <c r="A52" s="1">
        <v>1946</v>
      </c>
      <c r="C52" s="6"/>
      <c r="D52" s="6"/>
      <c r="E52" s="6"/>
      <c r="F52" s="6"/>
      <c r="G52" s="6"/>
      <c r="H52" s="6"/>
      <c r="N52">
        <f t="shared" si="0"/>
        <v>136505</v>
      </c>
      <c r="O52">
        <v>101500</v>
      </c>
      <c r="P52">
        <v>35005</v>
      </c>
      <c r="S52" s="65"/>
      <c r="T52" s="65"/>
      <c r="V52" s="68"/>
      <c r="W52" s="68"/>
      <c r="X52" s="68"/>
    </row>
    <row r="53" spans="1:24">
      <c r="A53" s="1">
        <v>1947</v>
      </c>
      <c r="C53" s="6"/>
      <c r="D53" s="6"/>
      <c r="E53" s="6"/>
      <c r="F53" s="6"/>
      <c r="G53" s="6"/>
      <c r="H53" s="6"/>
      <c r="N53">
        <f t="shared" si="0"/>
        <v>143894</v>
      </c>
      <c r="O53">
        <v>107925</v>
      </c>
      <c r="P53">
        <v>35969</v>
      </c>
      <c r="S53" s="65"/>
      <c r="T53" s="65"/>
      <c r="V53" s="68"/>
      <c r="W53" s="68"/>
      <c r="X53" s="68"/>
    </row>
    <row r="54" spans="1:24">
      <c r="A54" s="1">
        <v>1948</v>
      </c>
      <c r="C54" s="6"/>
      <c r="D54" s="6"/>
      <c r="E54" s="6"/>
      <c r="F54" s="6"/>
      <c r="G54" s="6"/>
      <c r="H54" s="6"/>
      <c r="N54">
        <f t="shared" si="0"/>
        <v>152842</v>
      </c>
      <c r="O54">
        <v>112518</v>
      </c>
      <c r="P54">
        <v>40324</v>
      </c>
      <c r="S54" s="65"/>
      <c r="T54" s="65"/>
      <c r="V54" s="68"/>
      <c r="W54" s="68"/>
      <c r="X54" s="68"/>
    </row>
    <row r="55" spans="1:24">
      <c r="A55" s="1">
        <v>1949</v>
      </c>
      <c r="C55" s="6"/>
      <c r="D55" s="6"/>
      <c r="E55" s="6"/>
      <c r="F55" s="6"/>
      <c r="G55" s="6"/>
      <c r="H55" s="6"/>
      <c r="N55">
        <f t="shared" si="0"/>
        <v>159071</v>
      </c>
      <c r="O55">
        <v>115456</v>
      </c>
      <c r="P55">
        <v>43615</v>
      </c>
      <c r="S55" s="65"/>
      <c r="T55" s="65"/>
      <c r="V55" s="68"/>
      <c r="W55" s="68"/>
      <c r="X55" s="68"/>
    </row>
    <row r="56" spans="1:24">
      <c r="A56" s="1">
        <v>1950</v>
      </c>
      <c r="C56" s="6"/>
      <c r="D56" s="6"/>
      <c r="E56" s="6"/>
      <c r="F56" s="6"/>
      <c r="G56" s="6"/>
      <c r="H56" s="6"/>
      <c r="N56">
        <f t="shared" si="0"/>
        <v>166209</v>
      </c>
      <c r="O56">
        <v>121991</v>
      </c>
      <c r="P56">
        <v>44218</v>
      </c>
      <c r="S56" s="65"/>
      <c r="T56" s="65"/>
      <c r="V56" s="68"/>
      <c r="W56" s="68"/>
      <c r="X56" s="68"/>
    </row>
    <row r="57" spans="1:24">
      <c r="A57" s="1">
        <v>1951</v>
      </c>
      <c r="C57" s="6"/>
      <c r="D57" s="6"/>
      <c r="E57" s="6"/>
      <c r="F57" s="6"/>
      <c r="G57" s="6"/>
      <c r="H57" s="6"/>
      <c r="N57">
        <f t="shared" si="0"/>
        <v>161939</v>
      </c>
      <c r="O57">
        <v>117077</v>
      </c>
      <c r="P57">
        <v>44862</v>
      </c>
      <c r="S57" s="65"/>
      <c r="T57" s="65"/>
      <c r="V57" s="68"/>
      <c r="W57" s="68"/>
      <c r="X57" s="68"/>
    </row>
    <row r="58" spans="1:24">
      <c r="A58" s="1">
        <v>1952</v>
      </c>
      <c r="C58" s="6">
        <v>2187731</v>
      </c>
      <c r="D58" s="6">
        <v>1641813</v>
      </c>
      <c r="E58" s="6">
        <v>545918</v>
      </c>
      <c r="F58" s="6"/>
      <c r="G58" s="6"/>
      <c r="H58" s="6"/>
      <c r="N58">
        <f t="shared" si="0"/>
        <v>165357</v>
      </c>
      <c r="O58">
        <v>120161</v>
      </c>
      <c r="P58">
        <v>45196</v>
      </c>
      <c r="S58" s="65"/>
      <c r="T58" s="65"/>
      <c r="V58" s="68"/>
      <c r="W58" s="68"/>
      <c r="X58" s="68"/>
    </row>
    <row r="59" spans="1:24">
      <c r="A59" s="1">
        <v>1953</v>
      </c>
      <c r="C59" s="6"/>
      <c r="D59" s="6"/>
      <c r="E59" s="6"/>
      <c r="F59" s="6"/>
      <c r="G59" s="6"/>
      <c r="H59" s="6"/>
      <c r="N59">
        <f t="shared" si="0"/>
        <v>163999</v>
      </c>
      <c r="O59">
        <v>119456</v>
      </c>
      <c r="P59">
        <v>44543</v>
      </c>
      <c r="S59" s="65"/>
      <c r="T59" s="65"/>
      <c r="V59" s="68"/>
      <c r="W59" s="68"/>
      <c r="X59" s="68"/>
    </row>
    <row r="60" spans="1:24">
      <c r="A60" s="1">
        <v>1954</v>
      </c>
      <c r="C60" s="6"/>
      <c r="D60" s="6"/>
      <c r="E60" s="6"/>
      <c r="F60" s="6"/>
      <c r="G60" s="6"/>
      <c r="H60" s="6"/>
      <c r="N60">
        <f t="shared" si="0"/>
        <v>170275</v>
      </c>
      <c r="O60">
        <v>125229</v>
      </c>
      <c r="P60">
        <v>45046</v>
      </c>
      <c r="S60" s="65"/>
      <c r="T60" s="65"/>
      <c r="V60" s="68"/>
      <c r="W60" s="68"/>
      <c r="X60" s="68"/>
    </row>
    <row r="61" spans="1:24">
      <c r="A61" s="1">
        <v>1955</v>
      </c>
      <c r="C61" s="6"/>
      <c r="D61" s="6"/>
      <c r="E61" s="6"/>
      <c r="F61" s="6"/>
      <c r="G61" s="6"/>
      <c r="H61" s="6"/>
      <c r="N61">
        <f t="shared" si="0"/>
        <v>171456</v>
      </c>
      <c r="O61">
        <v>125635</v>
      </c>
      <c r="P61">
        <v>45821</v>
      </c>
      <c r="S61" s="65"/>
      <c r="T61" s="65"/>
      <c r="V61" s="68"/>
      <c r="W61" s="68"/>
      <c r="X61" s="68"/>
    </row>
    <row r="62" spans="1:24">
      <c r="A62" s="1">
        <v>1956</v>
      </c>
      <c r="C62" s="6"/>
      <c r="D62" s="6"/>
      <c r="E62" s="6"/>
      <c r="F62" s="6"/>
      <c r="G62" s="6"/>
      <c r="H62" s="6"/>
      <c r="S62" s="65"/>
      <c r="T62" s="65"/>
      <c r="V62" s="68"/>
      <c r="W62" s="68"/>
      <c r="X62" s="68"/>
    </row>
    <row r="63" spans="1:24">
      <c r="A63" s="1">
        <v>1957</v>
      </c>
      <c r="C63" s="6"/>
      <c r="D63" s="6"/>
      <c r="E63" s="6"/>
      <c r="F63" s="6"/>
      <c r="G63" s="6"/>
      <c r="H63" s="6"/>
      <c r="S63" s="65"/>
      <c r="T63" s="65"/>
      <c r="V63" s="68"/>
      <c r="W63" s="68"/>
      <c r="X63" s="68"/>
    </row>
    <row r="64" spans="1:24">
      <c r="A64" s="1">
        <v>1958</v>
      </c>
      <c r="C64" s="6"/>
      <c r="D64" s="6"/>
      <c r="E64" s="6"/>
      <c r="F64" s="6"/>
      <c r="G64" s="6"/>
      <c r="H64" s="6"/>
      <c r="S64" s="65"/>
      <c r="T64" s="65"/>
      <c r="V64" s="68"/>
      <c r="W64" s="68"/>
      <c r="X64" s="68"/>
    </row>
    <row r="65" spans="1:24">
      <c r="A65" s="1">
        <v>1959</v>
      </c>
      <c r="C65" s="6"/>
      <c r="D65" s="6"/>
      <c r="E65" s="6"/>
      <c r="F65" s="6"/>
      <c r="G65" s="6"/>
      <c r="H65" s="6"/>
      <c r="S65" s="65"/>
      <c r="T65" s="65"/>
      <c r="V65" s="68"/>
      <c r="W65" s="68"/>
      <c r="X65" s="68"/>
    </row>
    <row r="66" spans="1:24">
      <c r="A66" s="1">
        <v>1960</v>
      </c>
      <c r="C66" s="6">
        <v>2356000</v>
      </c>
      <c r="D66" s="6">
        <v>1837800</v>
      </c>
      <c r="E66" s="6">
        <v>518200</v>
      </c>
      <c r="F66" s="6"/>
      <c r="G66" s="6"/>
      <c r="H66" s="6"/>
      <c r="S66" s="65"/>
      <c r="T66" s="65"/>
      <c r="V66" s="68"/>
      <c r="W66" s="68"/>
      <c r="X66" s="68"/>
    </row>
    <row r="67" spans="1:24">
      <c r="A67" s="1">
        <v>1961</v>
      </c>
      <c r="C67" s="6"/>
      <c r="D67" s="6"/>
      <c r="E67" s="6"/>
      <c r="F67" s="6"/>
      <c r="G67" s="6"/>
      <c r="H67" s="6"/>
      <c r="S67" s="65"/>
      <c r="T67" s="65"/>
      <c r="V67" s="68"/>
      <c r="W67" s="68"/>
      <c r="X67" s="68"/>
    </row>
    <row r="68" spans="1:24">
      <c r="A68" s="1">
        <v>1962</v>
      </c>
      <c r="C68" s="6"/>
      <c r="D68" s="6"/>
      <c r="E68" s="6"/>
      <c r="F68" s="6"/>
      <c r="G68" s="6"/>
      <c r="H68" s="6"/>
      <c r="S68" s="65"/>
      <c r="T68" s="65"/>
      <c r="V68" s="68"/>
      <c r="W68" s="68"/>
      <c r="X68" s="68"/>
    </row>
    <row r="69" spans="1:24">
      <c r="A69" s="1">
        <v>1963</v>
      </c>
      <c r="C69" s="6"/>
      <c r="D69" s="6"/>
      <c r="E69" s="6"/>
      <c r="F69" s="6"/>
      <c r="G69" s="6"/>
      <c r="H69" s="6"/>
      <c r="S69" s="65"/>
      <c r="T69" s="65"/>
      <c r="V69" s="68"/>
      <c r="W69" s="68"/>
      <c r="X69" s="68"/>
    </row>
    <row r="70" spans="1:24">
      <c r="A70" s="1">
        <v>1964</v>
      </c>
      <c r="C70" s="6"/>
      <c r="D70" s="6"/>
      <c r="E70" s="6"/>
      <c r="F70" s="6"/>
      <c r="G70" s="6"/>
      <c r="H70" s="6"/>
      <c r="S70" s="65"/>
      <c r="T70" s="65"/>
      <c r="V70" s="68"/>
      <c r="W70" s="68"/>
      <c r="X70" s="68"/>
    </row>
    <row r="71" spans="1:24">
      <c r="A71" s="1">
        <v>1965</v>
      </c>
      <c r="C71" s="6"/>
      <c r="D71" s="6"/>
      <c r="E71" s="6"/>
      <c r="F71" s="6"/>
      <c r="G71" s="6"/>
      <c r="H71" s="6"/>
      <c r="S71" s="65"/>
      <c r="T71" s="65"/>
      <c r="V71" s="68"/>
      <c r="W71" s="68"/>
      <c r="X71" s="68"/>
    </row>
    <row r="72" spans="1:24">
      <c r="A72" s="1">
        <v>1966</v>
      </c>
      <c r="C72" s="6"/>
      <c r="D72" s="6"/>
      <c r="E72" s="6"/>
      <c r="F72" s="6"/>
      <c r="G72" s="6"/>
      <c r="H72" s="6"/>
      <c r="S72" s="65"/>
      <c r="T72" s="65"/>
      <c r="V72" s="68"/>
      <c r="W72" s="68"/>
      <c r="X72" s="68"/>
    </row>
    <row r="73" spans="1:24">
      <c r="A73" s="1">
        <v>1967</v>
      </c>
      <c r="C73" s="6"/>
      <c r="D73" s="6"/>
      <c r="E73" s="6"/>
      <c r="F73" s="6"/>
      <c r="G73" s="6"/>
      <c r="H73" s="6"/>
      <c r="S73" s="65"/>
      <c r="T73" s="65"/>
      <c r="V73" s="68"/>
      <c r="W73" s="68"/>
      <c r="X73" s="68"/>
    </row>
    <row r="74" spans="1:24">
      <c r="A74" s="1">
        <v>1968</v>
      </c>
      <c r="C74" s="6"/>
      <c r="D74" s="6"/>
      <c r="E74" s="6"/>
      <c r="F74" s="6"/>
      <c r="G74" s="6"/>
      <c r="H74" s="6"/>
      <c r="S74" s="65"/>
      <c r="T74" s="65"/>
      <c r="V74" s="68"/>
      <c r="W74" s="68"/>
      <c r="X74" s="68"/>
    </row>
    <row r="75" spans="1:24">
      <c r="A75" s="1">
        <v>1969</v>
      </c>
      <c r="C75" s="6"/>
      <c r="D75" s="6"/>
      <c r="E75" s="6"/>
      <c r="F75" s="6"/>
      <c r="G75" s="6"/>
      <c r="H75" s="6"/>
      <c r="S75" s="65"/>
      <c r="T75" s="65"/>
      <c r="V75" s="68"/>
      <c r="W75" s="68"/>
      <c r="X75" s="68"/>
    </row>
    <row r="76" spans="1:24">
      <c r="A76" s="1">
        <v>1970</v>
      </c>
      <c r="C76" s="6"/>
      <c r="D76" s="6"/>
      <c r="E76" s="6"/>
      <c r="F76" s="6"/>
      <c r="G76" s="6"/>
      <c r="H76" s="6" t="s">
        <v>32</v>
      </c>
      <c r="S76" s="65"/>
      <c r="T76" s="65"/>
      <c r="V76" s="68"/>
      <c r="W76" s="68"/>
      <c r="X76" s="68"/>
    </row>
    <row r="77" spans="1:24">
      <c r="A77" s="1">
        <v>1971</v>
      </c>
      <c r="C77" s="6"/>
      <c r="D77" s="6"/>
      <c r="E77" s="6"/>
      <c r="F77" s="6"/>
      <c r="G77" s="6"/>
      <c r="H77" s="6"/>
      <c r="S77" s="65"/>
      <c r="T77" s="65"/>
      <c r="V77" s="68"/>
      <c r="W77" s="68"/>
      <c r="X77" s="68"/>
    </row>
    <row r="78" spans="1:24">
      <c r="A78" s="1">
        <v>1972</v>
      </c>
      <c r="C78" s="6"/>
      <c r="D78" s="6"/>
      <c r="E78" s="6"/>
      <c r="F78" s="6"/>
      <c r="G78" s="6"/>
      <c r="H78" s="6"/>
      <c r="S78" s="65"/>
      <c r="T78" s="65"/>
      <c r="V78" s="68"/>
      <c r="W78" s="68"/>
      <c r="X78" s="68"/>
    </row>
    <row r="79" spans="1:24">
      <c r="A79" s="1">
        <v>1973</v>
      </c>
      <c r="C79" s="6"/>
      <c r="D79" s="6"/>
      <c r="E79" s="6"/>
      <c r="F79" s="6"/>
      <c r="G79" s="6"/>
      <c r="H79" s="6"/>
      <c r="S79" s="65"/>
      <c r="T79" s="65"/>
      <c r="V79" s="68"/>
      <c r="W79" s="68"/>
      <c r="X79" s="68"/>
    </row>
    <row r="80" spans="1:24">
      <c r="A80" s="1">
        <v>1974</v>
      </c>
      <c r="C80" s="6"/>
      <c r="D80" s="6"/>
      <c r="E80" s="6"/>
      <c r="F80" s="6"/>
      <c r="G80" s="6"/>
      <c r="H80" s="6"/>
      <c r="S80" s="65"/>
      <c r="T80" s="65"/>
      <c r="V80" s="68"/>
      <c r="W80" s="68"/>
      <c r="X80" s="68"/>
    </row>
    <row r="81" spans="1:24">
      <c r="A81" s="1">
        <v>1975</v>
      </c>
      <c r="C81" s="6"/>
      <c r="D81" s="6"/>
      <c r="E81" s="6"/>
      <c r="F81" s="6"/>
      <c r="G81" s="6"/>
      <c r="H81" s="6"/>
      <c r="S81" s="65"/>
      <c r="T81" s="65"/>
      <c r="V81" s="68"/>
      <c r="W81" s="68"/>
      <c r="X81" s="68"/>
    </row>
    <row r="82" spans="1:24">
      <c r="A82" s="1">
        <v>1976</v>
      </c>
      <c r="C82" s="6"/>
      <c r="D82" s="6"/>
      <c r="E82" s="6"/>
      <c r="F82" s="6"/>
      <c r="G82" s="6"/>
      <c r="H82" s="6"/>
      <c r="S82" s="65"/>
      <c r="T82" s="65"/>
      <c r="V82" s="68"/>
      <c r="W82" s="68"/>
      <c r="X82" s="68"/>
    </row>
    <row r="83" spans="1:24">
      <c r="A83" s="1">
        <v>1977</v>
      </c>
      <c r="C83" s="6"/>
      <c r="D83" s="6"/>
      <c r="E83" s="6"/>
      <c r="F83" s="6"/>
      <c r="G83" s="6"/>
      <c r="H83" s="6"/>
      <c r="S83" s="65"/>
      <c r="T83" s="65"/>
      <c r="V83" s="68"/>
      <c r="W83" s="68"/>
      <c r="X83" s="68"/>
    </row>
    <row r="84" spans="1:24">
      <c r="A84" s="1">
        <v>1978</v>
      </c>
      <c r="C84" s="6"/>
      <c r="D84" s="6"/>
      <c r="E84" s="6"/>
      <c r="F84" s="6"/>
      <c r="G84" s="6"/>
      <c r="H84" s="6"/>
      <c r="S84" s="65"/>
      <c r="T84" s="65"/>
      <c r="V84" s="68"/>
      <c r="W84" s="68"/>
      <c r="X84" s="68"/>
    </row>
    <row r="85" spans="1:24">
      <c r="A85" s="1">
        <v>1979</v>
      </c>
      <c r="C85" s="6"/>
      <c r="D85" s="6"/>
      <c r="E85" s="6"/>
      <c r="F85" s="6"/>
      <c r="G85" s="6"/>
      <c r="H85" s="6"/>
      <c r="S85" s="65"/>
      <c r="T85" s="65"/>
      <c r="V85" s="68"/>
      <c r="W85" s="68"/>
      <c r="X85" s="68"/>
    </row>
    <row r="86" spans="1:24">
      <c r="A86" s="1">
        <v>1980</v>
      </c>
      <c r="C86" s="6"/>
      <c r="D86" s="6"/>
      <c r="E86" s="6"/>
      <c r="F86" s="6"/>
      <c r="G86" s="6"/>
      <c r="H86" s="6">
        <v>29.28</v>
      </c>
      <c r="S86" s="65"/>
      <c r="T86" s="65"/>
      <c r="V86" s="68" t="s">
        <v>238</v>
      </c>
      <c r="W86" s="68" t="s">
        <v>245</v>
      </c>
      <c r="X86" s="68" t="s">
        <v>252</v>
      </c>
    </row>
    <row r="87" spans="1:24">
      <c r="A87" s="1">
        <v>1981</v>
      </c>
      <c r="C87" s="6"/>
      <c r="D87" s="6"/>
      <c r="E87" s="6"/>
      <c r="F87" s="6"/>
      <c r="G87" s="6"/>
      <c r="H87" s="6"/>
      <c r="S87" s="65"/>
      <c r="T87" s="65"/>
      <c r="V87" s="68"/>
      <c r="W87" s="68"/>
      <c r="X87" s="68"/>
    </row>
    <row r="88" spans="1:24">
      <c r="A88" s="1">
        <v>1982</v>
      </c>
      <c r="C88" s="6"/>
      <c r="D88" s="6"/>
      <c r="E88" s="6"/>
      <c r="F88" s="6"/>
      <c r="G88" s="6"/>
      <c r="H88" s="6"/>
      <c r="S88" s="65"/>
      <c r="T88" s="65"/>
      <c r="V88" s="68"/>
      <c r="W88" s="68"/>
      <c r="X88" s="68"/>
    </row>
    <row r="89" spans="1:24">
      <c r="A89" s="1">
        <v>1983</v>
      </c>
      <c r="C89" s="6"/>
      <c r="D89" s="6"/>
      <c r="E89" s="6"/>
      <c r="F89" s="6"/>
      <c r="G89" s="6"/>
      <c r="H89" s="6"/>
      <c r="S89" s="65"/>
      <c r="T89" s="65"/>
      <c r="V89" s="68"/>
      <c r="W89" s="68"/>
      <c r="X89" s="68"/>
    </row>
    <row r="90" spans="1:24">
      <c r="A90" s="1">
        <v>1984</v>
      </c>
      <c r="C90" s="6"/>
      <c r="D90" s="6"/>
      <c r="E90" s="6"/>
      <c r="F90" s="6"/>
      <c r="G90" s="6"/>
      <c r="H90" s="6"/>
      <c r="S90" s="65"/>
      <c r="T90" s="65"/>
      <c r="V90" s="68"/>
      <c r="W90" s="68"/>
      <c r="X90" s="68"/>
    </row>
    <row r="91" spans="1:24">
      <c r="A91" s="1">
        <v>1985</v>
      </c>
      <c r="C91" s="6"/>
      <c r="D91" s="6"/>
      <c r="E91" s="6"/>
      <c r="F91" s="6"/>
      <c r="G91" s="6"/>
      <c r="H91" s="6">
        <v>29.37</v>
      </c>
      <c r="S91" s="65"/>
      <c r="T91" s="65"/>
      <c r="V91" s="68" t="s">
        <v>239</v>
      </c>
      <c r="W91" s="68" t="s">
        <v>246</v>
      </c>
      <c r="X91" s="68" t="s">
        <v>253</v>
      </c>
    </row>
    <row r="92" spans="1:24">
      <c r="A92" s="1">
        <v>1986</v>
      </c>
      <c r="C92" s="6"/>
      <c r="D92" s="6"/>
      <c r="E92" s="6"/>
      <c r="F92" s="6"/>
      <c r="G92" s="6"/>
      <c r="H92" s="6"/>
      <c r="S92" s="65"/>
      <c r="T92" s="65"/>
      <c r="V92" s="68"/>
      <c r="W92" s="68"/>
      <c r="X92" s="68"/>
    </row>
    <row r="93" spans="1:24">
      <c r="A93" s="1">
        <v>1987</v>
      </c>
      <c r="C93" s="6"/>
      <c r="D93" s="6"/>
      <c r="E93" s="6"/>
      <c r="F93" s="6"/>
      <c r="G93" s="6"/>
      <c r="H93" s="6"/>
      <c r="S93" s="65"/>
      <c r="T93" s="65"/>
      <c r="V93" s="68"/>
      <c r="W93" s="68"/>
      <c r="X93" s="68"/>
    </row>
    <row r="94" spans="1:24">
      <c r="A94" s="1">
        <v>1988</v>
      </c>
      <c r="C94" s="6"/>
      <c r="D94" s="6"/>
      <c r="E94" s="6"/>
      <c r="F94" s="6"/>
      <c r="G94" s="6"/>
      <c r="H94" s="6"/>
      <c r="S94" s="65"/>
      <c r="T94" s="65"/>
      <c r="V94" s="68"/>
      <c r="W94" s="68"/>
      <c r="X94" s="68"/>
    </row>
    <row r="95" spans="1:24">
      <c r="A95" s="1">
        <v>1989</v>
      </c>
      <c r="C95" s="6"/>
      <c r="D95" s="6"/>
      <c r="E95" s="6"/>
      <c r="F95" s="6"/>
      <c r="G95" s="6"/>
      <c r="H95" s="6"/>
      <c r="S95" s="65"/>
      <c r="T95" s="65"/>
      <c r="V95" s="68"/>
      <c r="W95" s="68"/>
      <c r="X95" s="68"/>
    </row>
    <row r="96" spans="1:24">
      <c r="A96" s="1">
        <v>1990</v>
      </c>
      <c r="C96" s="6"/>
      <c r="D96" s="6"/>
      <c r="E96" s="6"/>
      <c r="F96" s="6"/>
      <c r="G96" s="6">
        <v>0.4</v>
      </c>
      <c r="H96" s="6">
        <v>30.51</v>
      </c>
      <c r="S96" s="65">
        <v>0.41799999999999998</v>
      </c>
      <c r="T96" s="65"/>
      <c r="V96" s="68" t="s">
        <v>240</v>
      </c>
      <c r="W96" s="68" t="s">
        <v>247</v>
      </c>
      <c r="X96" s="68" t="s">
        <v>254</v>
      </c>
    </row>
    <row r="97" spans="1:24">
      <c r="A97" s="1">
        <v>1991</v>
      </c>
      <c r="C97" s="6"/>
      <c r="D97" s="6"/>
      <c r="E97" s="6"/>
      <c r="F97" s="6"/>
      <c r="G97" s="6"/>
      <c r="H97" s="6"/>
      <c r="S97" s="65"/>
      <c r="T97" s="65"/>
      <c r="V97" s="68"/>
      <c r="W97" s="68"/>
      <c r="X97" s="68"/>
    </row>
    <row r="98" spans="1:24">
      <c r="A98" s="1">
        <v>1992</v>
      </c>
      <c r="C98" s="6"/>
      <c r="D98" s="6"/>
      <c r="E98" s="6"/>
      <c r="F98" s="6"/>
      <c r="G98" s="6"/>
      <c r="H98" s="6"/>
      <c r="S98" s="65"/>
      <c r="T98" s="65"/>
      <c r="V98" s="68"/>
      <c r="W98" s="68"/>
      <c r="X98" s="68"/>
    </row>
    <row r="99" spans="1:24">
      <c r="A99" s="1">
        <v>1993</v>
      </c>
      <c r="C99" s="6"/>
      <c r="D99" s="6"/>
      <c r="E99" s="6"/>
      <c r="F99" s="6"/>
      <c r="G99" s="6"/>
      <c r="H99" s="6"/>
      <c r="S99" s="65"/>
      <c r="T99" s="65"/>
      <c r="V99" s="68"/>
      <c r="W99" s="68"/>
      <c r="X99" s="68"/>
    </row>
    <row r="100" spans="1:24">
      <c r="A100" s="1">
        <v>1994</v>
      </c>
      <c r="C100" s="6"/>
      <c r="D100" s="6"/>
      <c r="E100" s="6"/>
      <c r="F100" s="6"/>
      <c r="G100" s="6"/>
      <c r="H100" s="6"/>
      <c r="S100" s="65"/>
      <c r="T100" s="65"/>
      <c r="V100" s="68"/>
      <c r="W100" s="68"/>
      <c r="X100" s="68"/>
    </row>
    <row r="101" spans="1:24">
      <c r="A101" s="1">
        <v>1995</v>
      </c>
      <c r="C101" s="6"/>
      <c r="D101" s="6"/>
      <c r="E101" s="6"/>
      <c r="F101" s="6"/>
      <c r="G101" s="6"/>
      <c r="H101" s="6">
        <v>31.91</v>
      </c>
      <c r="S101" s="65"/>
      <c r="T101" s="65"/>
      <c r="V101" s="68" t="s">
        <v>241</v>
      </c>
      <c r="W101" s="68" t="s">
        <v>248</v>
      </c>
      <c r="X101" s="68" t="s">
        <v>255</v>
      </c>
    </row>
    <row r="102" spans="1:24">
      <c r="A102" s="1">
        <v>1996</v>
      </c>
      <c r="C102" s="6"/>
      <c r="D102" s="6"/>
      <c r="E102" s="6"/>
      <c r="F102" s="6"/>
      <c r="G102" s="6"/>
      <c r="H102" s="6"/>
      <c r="S102" s="65"/>
      <c r="T102" s="65"/>
      <c r="V102" s="68"/>
      <c r="W102" s="68"/>
      <c r="X102" s="68"/>
    </row>
    <row r="103" spans="1:24">
      <c r="A103" s="1">
        <v>1997</v>
      </c>
      <c r="C103" s="6"/>
      <c r="D103" s="6"/>
      <c r="E103" s="6"/>
      <c r="F103" s="6"/>
      <c r="G103" s="6"/>
      <c r="H103" s="6"/>
      <c r="S103" s="65"/>
      <c r="T103" s="65"/>
      <c r="V103" s="68"/>
      <c r="W103" s="68"/>
      <c r="X103" s="68"/>
    </row>
    <row r="104" spans="1:24">
      <c r="A104" s="1">
        <v>1998</v>
      </c>
      <c r="C104" s="6"/>
      <c r="D104" s="6"/>
      <c r="E104" s="6"/>
      <c r="F104" s="6"/>
      <c r="G104" s="6"/>
      <c r="H104" s="6"/>
      <c r="S104" s="65"/>
      <c r="T104" s="65"/>
      <c r="V104" s="68"/>
      <c r="W104" s="68"/>
      <c r="X104" s="68"/>
    </row>
    <row r="105" spans="1:24">
      <c r="A105" s="1">
        <v>1999</v>
      </c>
      <c r="C105" s="6"/>
      <c r="D105" s="6"/>
      <c r="E105" s="6"/>
      <c r="F105" s="6"/>
      <c r="G105" s="6"/>
      <c r="H105" s="6"/>
      <c r="S105" s="65"/>
      <c r="T105" s="65"/>
      <c r="V105" s="68"/>
      <c r="W105" s="68"/>
      <c r="X105" s="68"/>
    </row>
    <row r="106" spans="1:24">
      <c r="A106" s="1">
        <v>2000</v>
      </c>
      <c r="C106" s="6"/>
      <c r="D106" s="6"/>
      <c r="E106" s="6"/>
      <c r="F106" s="6"/>
      <c r="G106" s="6"/>
      <c r="H106" s="6">
        <v>33.39</v>
      </c>
      <c r="S106" s="65">
        <v>0.47399999999999998</v>
      </c>
      <c r="T106" s="65"/>
      <c r="V106" s="68" t="s">
        <v>242</v>
      </c>
      <c r="W106" s="68" t="s">
        <v>249</v>
      </c>
      <c r="X106" s="68" t="s">
        <v>256</v>
      </c>
    </row>
    <row r="107" spans="1:24">
      <c r="A107" s="1">
        <v>2001</v>
      </c>
      <c r="C107" s="6"/>
      <c r="D107" s="6"/>
      <c r="E107" s="6"/>
      <c r="F107" s="6"/>
      <c r="G107" s="6">
        <v>0.5</v>
      </c>
      <c r="H107" s="6"/>
      <c r="S107" s="65"/>
      <c r="T107" s="65"/>
      <c r="V107" s="68"/>
      <c r="W107" s="68"/>
      <c r="X107" s="68"/>
    </row>
    <row r="108" spans="1:24">
      <c r="A108" s="1">
        <v>2002</v>
      </c>
      <c r="C108" s="6"/>
      <c r="D108" s="6"/>
      <c r="E108" s="6"/>
      <c r="F108" s="6"/>
      <c r="G108" s="6"/>
      <c r="H108" s="6"/>
      <c r="S108" s="65"/>
      <c r="T108" s="65"/>
      <c r="V108" s="68"/>
      <c r="W108" s="68"/>
      <c r="X108" s="68"/>
    </row>
    <row r="109" spans="1:24">
      <c r="A109" s="1">
        <v>2003</v>
      </c>
      <c r="C109" s="6"/>
      <c r="D109" s="6"/>
      <c r="E109" s="6"/>
      <c r="F109" s="6"/>
      <c r="G109" s="6"/>
      <c r="H109" s="6"/>
      <c r="S109" s="65"/>
      <c r="T109" s="65"/>
      <c r="V109" s="68"/>
      <c r="W109" s="68"/>
      <c r="X109" s="68"/>
    </row>
    <row r="110" spans="1:24">
      <c r="A110" s="1">
        <v>2004</v>
      </c>
      <c r="C110" s="6"/>
      <c r="D110" s="6"/>
      <c r="E110" s="6"/>
      <c r="F110" s="6"/>
      <c r="G110" s="6"/>
      <c r="H110" s="6"/>
      <c r="S110" s="65"/>
      <c r="T110" s="65"/>
      <c r="V110" s="68"/>
      <c r="W110" s="68"/>
      <c r="X110" s="68"/>
    </row>
    <row r="111" spans="1:24">
      <c r="A111" s="1">
        <v>2005</v>
      </c>
      <c r="C111" s="6"/>
      <c r="D111" s="6"/>
      <c r="E111" s="6"/>
      <c r="F111" s="6"/>
      <c r="G111" s="6"/>
      <c r="H111" s="6">
        <v>35.090000000000003</v>
      </c>
      <c r="S111" s="65">
        <v>0.52400000000000002</v>
      </c>
      <c r="T111" s="65"/>
      <c r="V111" s="68" t="s">
        <v>243</v>
      </c>
      <c r="W111" s="68" t="s">
        <v>250</v>
      </c>
      <c r="X111" s="68" t="s">
        <v>257</v>
      </c>
    </row>
    <row r="112" spans="1:24">
      <c r="A112" s="1">
        <v>2006</v>
      </c>
      <c r="C112" s="6"/>
      <c r="D112" s="6"/>
      <c r="E112" s="6"/>
      <c r="F112" s="6"/>
      <c r="G112" s="6"/>
      <c r="H112" s="6"/>
      <c r="S112" s="65">
        <v>0.53100000000000003</v>
      </c>
      <c r="T112" s="65"/>
      <c r="V112" s="68"/>
      <c r="W112" s="68"/>
      <c r="X112" s="68"/>
    </row>
    <row r="113" spans="1:33">
      <c r="A113" s="1">
        <v>2007</v>
      </c>
      <c r="C113" s="6"/>
      <c r="D113" s="6"/>
      <c r="E113" s="6"/>
      <c r="F113" s="6"/>
      <c r="G113" s="6"/>
      <c r="H113" s="6"/>
      <c r="S113" s="65">
        <v>0.54400000000000004</v>
      </c>
      <c r="T113" s="65"/>
      <c r="V113" s="68"/>
      <c r="W113" s="68"/>
      <c r="X113" s="68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>
      <c r="A114" s="1">
        <v>2008</v>
      </c>
      <c r="C114" s="6"/>
      <c r="D114" s="6"/>
      <c r="E114" s="6"/>
      <c r="F114" s="6"/>
      <c r="G114" s="6"/>
      <c r="H114" s="6"/>
      <c r="S114" s="65">
        <v>0.56899999999999995</v>
      </c>
      <c r="T114" s="65"/>
      <c r="V114" s="68"/>
      <c r="W114" s="68"/>
      <c r="X114" s="68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>
      <c r="A115" s="1">
        <v>2009</v>
      </c>
      <c r="C115" s="6"/>
      <c r="D115" s="6"/>
      <c r="E115" s="6"/>
      <c r="F115" s="6"/>
      <c r="G115" s="6"/>
      <c r="H115" s="6"/>
      <c r="S115" s="65">
        <v>0.58099999999999996</v>
      </c>
      <c r="T115" s="65"/>
      <c r="V115" s="68"/>
      <c r="W115" s="68"/>
      <c r="X115" s="68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>
      <c r="A116" s="1">
        <v>2010</v>
      </c>
      <c r="C116" s="6"/>
      <c r="D116" s="6"/>
      <c r="E116" s="6"/>
      <c r="F116" s="6"/>
      <c r="G116" s="6"/>
      <c r="H116" s="6"/>
      <c r="S116" s="65">
        <v>0.63</v>
      </c>
      <c r="T116" s="65"/>
      <c r="V116" s="68" t="s">
        <v>244</v>
      </c>
      <c r="W116" s="68" t="s">
        <v>251</v>
      </c>
      <c r="X116" s="68" t="s">
        <v>258</v>
      </c>
    </row>
    <row r="117" spans="1:33">
      <c r="A117" s="1">
        <v>2011</v>
      </c>
      <c r="C117" s="6"/>
      <c r="D117" s="6"/>
      <c r="E117" s="6"/>
      <c r="F117" s="6"/>
      <c r="G117" s="6"/>
      <c r="H117" s="6"/>
      <c r="S117" s="65">
        <v>0.63500000000000001</v>
      </c>
      <c r="T117" s="65"/>
      <c r="V117" s="68"/>
      <c r="W117" s="68"/>
      <c r="X117" s="68"/>
    </row>
    <row r="118" spans="1:33" ht="10" customHeight="1">
      <c r="S118" s="65"/>
      <c r="T118" s="65"/>
    </row>
    <row r="119" spans="1:33" s="13" customFormat="1" ht="32" customHeight="1">
      <c r="A119" s="30" t="s">
        <v>67</v>
      </c>
      <c r="C119" s="5" t="s">
        <v>33</v>
      </c>
      <c r="D119" s="5" t="s">
        <v>33</v>
      </c>
      <c r="E119" s="5" t="s">
        <v>33</v>
      </c>
      <c r="F119" s="5"/>
      <c r="G119" s="5" t="s">
        <v>34</v>
      </c>
      <c r="H119" s="5" t="s">
        <v>35</v>
      </c>
      <c r="N119" s="13" t="s">
        <v>151</v>
      </c>
      <c r="O119" s="13" t="s">
        <v>151</v>
      </c>
      <c r="P119" s="13" t="s">
        <v>151</v>
      </c>
      <c r="S119" s="63" t="s">
        <v>232</v>
      </c>
      <c r="T119" s="63"/>
      <c r="V119" s="134" t="s">
        <v>236</v>
      </c>
      <c r="W119" s="134"/>
      <c r="X119" s="134"/>
      <c r="Y119"/>
      <c r="AA119"/>
      <c r="AB119"/>
      <c r="AC119"/>
      <c r="AD119"/>
      <c r="AE119"/>
      <c r="AF119"/>
      <c r="AG119"/>
    </row>
    <row r="120" spans="1:33" s="13" customFormat="1" ht="86" customHeight="1">
      <c r="A120" s="31" t="s">
        <v>68</v>
      </c>
      <c r="C120" s="28" t="s">
        <v>84</v>
      </c>
      <c r="D120" s="28" t="s">
        <v>84</v>
      </c>
      <c r="E120" s="28" t="s">
        <v>84</v>
      </c>
      <c r="G120" s="36" t="s">
        <v>86</v>
      </c>
      <c r="H120" s="36" t="s">
        <v>86</v>
      </c>
      <c r="N120" s="13" t="s">
        <v>150</v>
      </c>
      <c r="O120" s="13" t="s">
        <v>150</v>
      </c>
      <c r="P120" s="13" t="s">
        <v>150</v>
      </c>
      <c r="S120" s="63" t="s">
        <v>86</v>
      </c>
      <c r="T120" s="63"/>
      <c r="V120" s="135" t="s">
        <v>237</v>
      </c>
      <c r="W120" s="135"/>
      <c r="X120" s="135"/>
      <c r="Y120"/>
      <c r="AA120"/>
      <c r="AB120"/>
      <c r="AC120"/>
      <c r="AD120"/>
      <c r="AE120"/>
      <c r="AF120"/>
      <c r="AG120"/>
    </row>
    <row r="121" spans="1:33" s="13" customFormat="1">
      <c r="A121" s="31" t="s">
        <v>83</v>
      </c>
      <c r="G121"/>
      <c r="Y121"/>
      <c r="Z121"/>
      <c r="AA121"/>
      <c r="AB121"/>
      <c r="AC121"/>
      <c r="AD121"/>
      <c r="AE121"/>
      <c r="AF121"/>
      <c r="AG121"/>
    </row>
    <row r="122" spans="1:33" ht="75">
      <c r="A122" s="31" t="s">
        <v>69</v>
      </c>
      <c r="N122" s="13" t="s">
        <v>156</v>
      </c>
    </row>
  </sheetData>
  <mergeCells count="11">
    <mergeCell ref="V3:X3"/>
    <mergeCell ref="V119:X119"/>
    <mergeCell ref="V120:X120"/>
    <mergeCell ref="S3:T3"/>
    <mergeCell ref="S4:T4"/>
    <mergeCell ref="C4:E4"/>
    <mergeCell ref="C3:E3"/>
    <mergeCell ref="G3:H3"/>
    <mergeCell ref="N4:Q4"/>
    <mergeCell ref="J4:M4"/>
    <mergeCell ref="J3:Q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opLeftCell="A25" workbookViewId="0">
      <selection activeCell="C31" sqref="C31:N31"/>
    </sheetView>
  </sheetViews>
  <sheetFormatPr baseColWidth="10" defaultRowHeight="15" x14ac:dyDescent="0"/>
  <cols>
    <col min="1" max="1" width="17.1640625" customWidth="1"/>
    <col min="2" max="2" width="2.33203125" customWidth="1"/>
  </cols>
  <sheetData>
    <row r="1" spans="1:14" ht="23">
      <c r="A1" s="14" t="s">
        <v>41</v>
      </c>
      <c r="B1" s="2"/>
    </row>
    <row r="2" spans="1:14">
      <c r="A2" s="3"/>
      <c r="B2" s="2"/>
    </row>
    <row r="3" spans="1:14" ht="16" customHeight="1">
      <c r="A3" s="3"/>
      <c r="B3" s="2"/>
    </row>
    <row r="4" spans="1:14" ht="55" customHeight="1"/>
    <row r="5" spans="1:14" s="19" customFormat="1" ht="35" customHeight="1">
      <c r="A5"/>
      <c r="C5" s="116" t="s">
        <v>1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1:14">
      <c r="C6" s="137">
        <v>1930</v>
      </c>
      <c r="D6" s="137"/>
      <c r="E6" s="137"/>
      <c r="F6" s="137">
        <v>1940</v>
      </c>
      <c r="G6" s="137"/>
      <c r="H6" s="137"/>
      <c r="I6" s="137">
        <v>1952</v>
      </c>
      <c r="J6" s="137"/>
      <c r="K6" s="137"/>
      <c r="L6" s="137">
        <v>1960</v>
      </c>
      <c r="M6" s="137"/>
      <c r="N6" s="137"/>
    </row>
    <row r="7" spans="1:14" s="19" customFormat="1">
      <c r="C7" s="19" t="s">
        <v>52</v>
      </c>
      <c r="D7" s="19" t="s">
        <v>27</v>
      </c>
      <c r="E7" s="19" t="s">
        <v>25</v>
      </c>
      <c r="F7" s="19" t="s">
        <v>52</v>
      </c>
      <c r="G7" s="19" t="s">
        <v>27</v>
      </c>
      <c r="H7" s="19" t="s">
        <v>25</v>
      </c>
      <c r="I7" s="19" t="s">
        <v>52</v>
      </c>
      <c r="J7" s="19" t="s">
        <v>27</v>
      </c>
      <c r="K7" s="19" t="s">
        <v>25</v>
      </c>
      <c r="L7" s="19" t="s">
        <v>52</v>
      </c>
      <c r="M7" s="19" t="s">
        <v>27</v>
      </c>
      <c r="N7" s="19" t="s">
        <v>25</v>
      </c>
    </row>
    <row r="8" spans="1:14">
      <c r="A8" t="s">
        <v>53</v>
      </c>
      <c r="C8">
        <v>481034</v>
      </c>
      <c r="D8">
        <v>25307</v>
      </c>
      <c r="E8">
        <v>506341</v>
      </c>
      <c r="F8">
        <v>579796</v>
      </c>
      <c r="G8">
        <v>39767</v>
      </c>
      <c r="H8">
        <v>619563</v>
      </c>
      <c r="I8">
        <v>605970</v>
      </c>
      <c r="J8">
        <v>42084</v>
      </c>
      <c r="K8">
        <v>648054</v>
      </c>
      <c r="L8">
        <v>625900</v>
      </c>
      <c r="M8">
        <v>22100</v>
      </c>
      <c r="N8">
        <v>648000</v>
      </c>
    </row>
    <row r="9" spans="1:14">
      <c r="A9" t="s">
        <v>54</v>
      </c>
      <c r="C9">
        <v>76930</v>
      </c>
      <c r="D9">
        <v>639</v>
      </c>
      <c r="E9">
        <v>77569</v>
      </c>
      <c r="F9">
        <v>94153</v>
      </c>
      <c r="G9">
        <v>1937</v>
      </c>
      <c r="H9">
        <v>96090</v>
      </c>
      <c r="I9">
        <v>99011</v>
      </c>
      <c r="J9">
        <v>2357</v>
      </c>
      <c r="K9">
        <v>101368</v>
      </c>
      <c r="L9">
        <v>95100</v>
      </c>
      <c r="M9">
        <v>2200</v>
      </c>
      <c r="N9">
        <v>97300</v>
      </c>
    </row>
    <row r="10" spans="1:14">
      <c r="A10" t="s">
        <v>55</v>
      </c>
      <c r="C10">
        <v>204857</v>
      </c>
      <c r="D10">
        <v>91349</v>
      </c>
      <c r="E10">
        <v>296206</v>
      </c>
      <c r="F10">
        <v>204608</v>
      </c>
      <c r="G10">
        <v>93371</v>
      </c>
      <c r="H10">
        <v>297979</v>
      </c>
      <c r="I10">
        <v>276863</v>
      </c>
      <c r="J10">
        <v>131850</v>
      </c>
      <c r="K10">
        <v>408713</v>
      </c>
      <c r="L10">
        <v>303700</v>
      </c>
      <c r="M10">
        <v>102300</v>
      </c>
      <c r="N10">
        <v>406000</v>
      </c>
    </row>
    <row r="11" spans="1:14">
      <c r="A11" t="s">
        <v>56</v>
      </c>
      <c r="F11">
        <v>57532</v>
      </c>
      <c r="G11">
        <v>738</v>
      </c>
      <c r="H11">
        <v>58270</v>
      </c>
      <c r="I11">
        <v>101132</v>
      </c>
      <c r="J11">
        <v>1185</v>
      </c>
      <c r="K11">
        <v>102317</v>
      </c>
      <c r="L11">
        <v>163200</v>
      </c>
      <c r="M11">
        <v>1300</v>
      </c>
      <c r="N11">
        <v>164500</v>
      </c>
    </row>
    <row r="12" spans="1:14">
      <c r="A12" t="s">
        <v>57</v>
      </c>
      <c r="C12">
        <v>119623</v>
      </c>
      <c r="D12">
        <v>28183</v>
      </c>
      <c r="E12">
        <v>147806</v>
      </c>
      <c r="F12">
        <v>123835</v>
      </c>
      <c r="G12">
        <v>38473</v>
      </c>
      <c r="H12">
        <v>162308</v>
      </c>
      <c r="I12">
        <v>166906</v>
      </c>
      <c r="J12">
        <v>55974</v>
      </c>
      <c r="K12">
        <v>222880</v>
      </c>
      <c r="L12">
        <v>171400</v>
      </c>
      <c r="M12">
        <v>53900</v>
      </c>
      <c r="N12">
        <v>225300</v>
      </c>
    </row>
    <row r="13" spans="1:14">
      <c r="A13" t="s">
        <v>58</v>
      </c>
      <c r="C13">
        <v>66514</v>
      </c>
      <c r="D13">
        <v>3266</v>
      </c>
      <c r="E13">
        <v>69780</v>
      </c>
      <c r="F13">
        <v>70477</v>
      </c>
      <c r="G13">
        <v>4041</v>
      </c>
      <c r="H13">
        <v>74518</v>
      </c>
      <c r="I13">
        <v>89668</v>
      </c>
      <c r="J13">
        <v>5606</v>
      </c>
      <c r="K13">
        <v>95274</v>
      </c>
      <c r="L13">
        <v>114200</v>
      </c>
      <c r="M13">
        <v>6000</v>
      </c>
      <c r="N13">
        <v>120200</v>
      </c>
    </row>
    <row r="14" spans="1:14">
      <c r="A14" t="s">
        <v>59</v>
      </c>
      <c r="C14">
        <v>60942</v>
      </c>
      <c r="D14">
        <v>8693</v>
      </c>
      <c r="E14">
        <v>69635</v>
      </c>
      <c r="F14">
        <v>149475</v>
      </c>
      <c r="G14">
        <v>71703</v>
      </c>
      <c r="H14">
        <v>221178</v>
      </c>
      <c r="K14">
        <v>0</v>
      </c>
      <c r="N14">
        <v>0</v>
      </c>
    </row>
    <row r="15" spans="1:14">
      <c r="A15" t="s">
        <v>60</v>
      </c>
      <c r="C15">
        <v>17087</v>
      </c>
      <c r="D15">
        <v>15549</v>
      </c>
      <c r="E15">
        <v>32636</v>
      </c>
      <c r="H15">
        <v>0</v>
      </c>
      <c r="K15">
        <v>0</v>
      </c>
      <c r="N15">
        <v>0</v>
      </c>
    </row>
    <row r="16" spans="1:14">
      <c r="A16" t="s">
        <v>61</v>
      </c>
      <c r="C16">
        <v>12494</v>
      </c>
      <c r="D16">
        <v>84313</v>
      </c>
      <c r="E16">
        <v>96807</v>
      </c>
      <c r="F16">
        <v>8163</v>
      </c>
      <c r="G16">
        <v>140471</v>
      </c>
      <c r="H16">
        <v>148634</v>
      </c>
      <c r="I16">
        <v>192757</v>
      </c>
      <c r="J16">
        <v>286155</v>
      </c>
      <c r="K16">
        <v>478912</v>
      </c>
      <c r="N16">
        <v>0</v>
      </c>
    </row>
    <row r="17" spans="1:14">
      <c r="A17" t="s">
        <v>62</v>
      </c>
      <c r="C17">
        <v>28721</v>
      </c>
      <c r="D17">
        <v>12324</v>
      </c>
      <c r="E17">
        <v>41045</v>
      </c>
      <c r="F17">
        <v>1589</v>
      </c>
      <c r="G17">
        <v>1844</v>
      </c>
      <c r="H17">
        <v>3433</v>
      </c>
      <c r="I17">
        <v>64063</v>
      </c>
      <c r="J17">
        <v>13248</v>
      </c>
      <c r="K17">
        <v>77311</v>
      </c>
      <c r="L17">
        <v>105600</v>
      </c>
      <c r="M17">
        <v>20700</v>
      </c>
      <c r="N17">
        <v>126300</v>
      </c>
    </row>
    <row r="18" spans="1:14">
      <c r="A18" t="s">
        <v>63</v>
      </c>
      <c r="I18">
        <v>25661</v>
      </c>
      <c r="J18">
        <v>6777</v>
      </c>
      <c r="K18">
        <v>32438</v>
      </c>
      <c r="N18">
        <v>0</v>
      </c>
    </row>
    <row r="19" spans="1:14">
      <c r="A19" t="s">
        <v>64</v>
      </c>
      <c r="I19">
        <v>19782</v>
      </c>
      <c r="J19">
        <v>682</v>
      </c>
      <c r="K19">
        <v>20464</v>
      </c>
      <c r="L19">
        <v>258700</v>
      </c>
      <c r="M19">
        <v>309700</v>
      </c>
      <c r="N19">
        <v>568400</v>
      </c>
    </row>
    <row r="20" spans="1:14">
      <c r="A20" t="s">
        <v>65</v>
      </c>
      <c r="C20">
        <v>1068202</v>
      </c>
      <c r="D20">
        <v>269623</v>
      </c>
      <c r="E20">
        <v>1337825</v>
      </c>
      <c r="F20">
        <v>1289628</v>
      </c>
      <c r="G20">
        <v>392345</v>
      </c>
      <c r="H20">
        <v>1681973</v>
      </c>
      <c r="I20">
        <v>1641813</v>
      </c>
      <c r="J20">
        <v>545918</v>
      </c>
      <c r="K20">
        <v>2187731</v>
      </c>
      <c r="L20">
        <v>1837800</v>
      </c>
      <c r="M20">
        <v>518200</v>
      </c>
      <c r="N20">
        <v>2356000</v>
      </c>
    </row>
    <row r="21" spans="1:14" ht="19" customHeight="1"/>
    <row r="22" spans="1:14" s="13" customFormat="1" ht="19" customHeight="1">
      <c r="A22" s="30" t="s">
        <v>67</v>
      </c>
      <c r="C22" s="13" t="s">
        <v>33</v>
      </c>
      <c r="D22" s="13" t="s">
        <v>33</v>
      </c>
      <c r="E22" s="13" t="s">
        <v>33</v>
      </c>
      <c r="F22" s="13" t="s">
        <v>33</v>
      </c>
      <c r="G22" s="13" t="s">
        <v>33</v>
      </c>
      <c r="H22" s="13" t="s">
        <v>33</v>
      </c>
      <c r="I22" s="13" t="s">
        <v>33</v>
      </c>
      <c r="J22" s="13" t="s">
        <v>33</v>
      </c>
      <c r="K22" s="13" t="s">
        <v>33</v>
      </c>
      <c r="L22" s="13" t="s">
        <v>33</v>
      </c>
      <c r="M22" s="13" t="s">
        <v>33</v>
      </c>
      <c r="N22" s="13" t="s">
        <v>33</v>
      </c>
    </row>
    <row r="23" spans="1:14" s="28" customFormat="1">
      <c r="A23" s="31" t="s">
        <v>68</v>
      </c>
      <c r="C23" s="28" t="s">
        <v>84</v>
      </c>
      <c r="D23" s="28" t="s">
        <v>84</v>
      </c>
      <c r="E23" s="28" t="s">
        <v>84</v>
      </c>
      <c r="F23" s="28" t="s">
        <v>84</v>
      </c>
      <c r="G23" s="28" t="s">
        <v>84</v>
      </c>
      <c r="H23" s="28" t="s">
        <v>84</v>
      </c>
      <c r="I23" s="28" t="s">
        <v>84</v>
      </c>
      <c r="J23" s="28" t="s">
        <v>84</v>
      </c>
      <c r="K23" s="28" t="s">
        <v>84</v>
      </c>
      <c r="L23" s="28" t="s">
        <v>84</v>
      </c>
      <c r="M23" s="28" t="s">
        <v>84</v>
      </c>
      <c r="N23" s="28" t="s">
        <v>84</v>
      </c>
    </row>
    <row r="24" spans="1:14" s="13" customFormat="1">
      <c r="A24" s="31" t="s">
        <v>83</v>
      </c>
    </row>
    <row r="25" spans="1:14" s="28" customFormat="1">
      <c r="A25" s="31" t="s">
        <v>69</v>
      </c>
    </row>
    <row r="30" spans="1:14">
      <c r="C30" s="136" t="s">
        <v>152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</row>
    <row r="31" spans="1:14" s="13" customFormat="1" ht="90" customHeight="1">
      <c r="C31" s="106" t="s">
        <v>144</v>
      </c>
      <c r="D31" s="106"/>
      <c r="E31" s="106"/>
      <c r="F31" s="106" t="s">
        <v>145</v>
      </c>
      <c r="G31" s="106"/>
      <c r="H31" s="106"/>
      <c r="I31" s="106" t="s">
        <v>146</v>
      </c>
      <c r="J31" s="106"/>
      <c r="K31" s="106"/>
      <c r="L31" s="106" t="s">
        <v>147</v>
      </c>
      <c r="M31" s="106"/>
      <c r="N31" s="106"/>
    </row>
    <row r="32" spans="1:14">
      <c r="C32" t="s">
        <v>25</v>
      </c>
      <c r="D32" t="s">
        <v>26</v>
      </c>
      <c r="E32" t="s">
        <v>27</v>
      </c>
      <c r="F32" t="s">
        <v>25</v>
      </c>
      <c r="G32" t="s">
        <v>26</v>
      </c>
      <c r="H32" t="s">
        <v>27</v>
      </c>
      <c r="I32" t="s">
        <v>25</v>
      </c>
      <c r="J32" t="s">
        <v>26</v>
      </c>
      <c r="K32" t="s">
        <v>27</v>
      </c>
      <c r="L32" t="s">
        <v>25</v>
      </c>
      <c r="M32" t="s">
        <v>26</v>
      </c>
      <c r="N32" t="s">
        <v>27</v>
      </c>
    </row>
    <row r="33" spans="1:14">
      <c r="A33">
        <v>1934</v>
      </c>
      <c r="C33">
        <v>7494</v>
      </c>
      <c r="D33">
        <v>3085</v>
      </c>
      <c r="E33">
        <v>4409</v>
      </c>
    </row>
    <row r="34" spans="1:14">
      <c r="A34">
        <v>1935</v>
      </c>
      <c r="C34">
        <v>9827</v>
      </c>
      <c r="D34">
        <v>3916</v>
      </c>
      <c r="E34">
        <v>5911</v>
      </c>
    </row>
    <row r="35" spans="1:14">
      <c r="A35">
        <v>1936</v>
      </c>
      <c r="C35">
        <v>11466</v>
      </c>
      <c r="D35">
        <v>5021</v>
      </c>
      <c r="E35">
        <v>6445</v>
      </c>
      <c r="F35">
        <v>1920</v>
      </c>
      <c r="G35">
        <v>1813</v>
      </c>
      <c r="H35">
        <v>107</v>
      </c>
    </row>
    <row r="36" spans="1:14">
      <c r="A36">
        <v>1937</v>
      </c>
      <c r="C36">
        <v>13011</v>
      </c>
      <c r="D36">
        <v>5649</v>
      </c>
      <c r="E36">
        <v>7362</v>
      </c>
      <c r="F36">
        <v>2070</v>
      </c>
      <c r="G36">
        <v>1946</v>
      </c>
      <c r="H36">
        <v>124</v>
      </c>
      <c r="I36">
        <v>644</v>
      </c>
      <c r="J36">
        <v>258</v>
      </c>
      <c r="K36">
        <v>386</v>
      </c>
      <c r="L36">
        <v>358</v>
      </c>
      <c r="M36">
        <v>158</v>
      </c>
      <c r="N36">
        <v>200</v>
      </c>
    </row>
    <row r="37" spans="1:14">
      <c r="A37">
        <v>1938</v>
      </c>
      <c r="C37">
        <v>14131</v>
      </c>
      <c r="D37">
        <v>6227</v>
      </c>
      <c r="E37">
        <v>7904</v>
      </c>
      <c r="F37">
        <v>2124</v>
      </c>
      <c r="G37">
        <v>1961</v>
      </c>
      <c r="H37">
        <v>163</v>
      </c>
      <c r="I37">
        <v>861</v>
      </c>
      <c r="J37">
        <v>376</v>
      </c>
      <c r="K37">
        <v>485</v>
      </c>
      <c r="L37">
        <v>374</v>
      </c>
      <c r="M37">
        <v>154</v>
      </c>
      <c r="N37">
        <v>220</v>
      </c>
    </row>
    <row r="39" spans="1:14">
      <c r="A39" s="30" t="s">
        <v>67</v>
      </c>
      <c r="C39" s="13" t="s">
        <v>153</v>
      </c>
      <c r="D39" s="13" t="s">
        <v>153</v>
      </c>
      <c r="E39" s="13" t="s">
        <v>153</v>
      </c>
      <c r="F39" s="13" t="s">
        <v>153</v>
      </c>
      <c r="G39" s="13" t="s">
        <v>153</v>
      </c>
      <c r="H39" s="13" t="s">
        <v>153</v>
      </c>
      <c r="I39" s="13" t="s">
        <v>153</v>
      </c>
      <c r="J39" s="13" t="s">
        <v>153</v>
      </c>
      <c r="K39" s="13" t="s">
        <v>153</v>
      </c>
      <c r="L39" s="13" t="s">
        <v>153</v>
      </c>
      <c r="M39" s="13" t="s">
        <v>153</v>
      </c>
      <c r="N39" s="13" t="s">
        <v>153</v>
      </c>
    </row>
    <row r="40" spans="1:14" ht="45">
      <c r="A40" s="31" t="s">
        <v>68</v>
      </c>
      <c r="C40" s="13" t="s">
        <v>150</v>
      </c>
      <c r="D40" s="13" t="s">
        <v>150</v>
      </c>
      <c r="E40" s="13" t="s">
        <v>150</v>
      </c>
      <c r="F40" s="13" t="s">
        <v>150</v>
      </c>
      <c r="G40" s="13" t="s">
        <v>150</v>
      </c>
      <c r="H40" s="13" t="s">
        <v>150</v>
      </c>
      <c r="I40" s="13" t="s">
        <v>150</v>
      </c>
      <c r="J40" s="13" t="s">
        <v>150</v>
      </c>
      <c r="K40" s="13" t="s">
        <v>150</v>
      </c>
      <c r="L40" s="13" t="s">
        <v>150</v>
      </c>
      <c r="M40" s="13" t="s">
        <v>150</v>
      </c>
      <c r="N40" s="13" t="s">
        <v>150</v>
      </c>
    </row>
    <row r="41" spans="1:14">
      <c r="A41" s="31" t="s">
        <v>83</v>
      </c>
    </row>
    <row r="42" spans="1:14">
      <c r="A42" s="31" t="s">
        <v>69</v>
      </c>
    </row>
    <row r="117" ht="14" customHeight="1"/>
    <row r="118" s="13" customFormat="1" ht="32" customHeight="1"/>
    <row r="119" s="13" customFormat="1"/>
  </sheetData>
  <mergeCells count="10">
    <mergeCell ref="C6:E6"/>
    <mergeCell ref="F6:H6"/>
    <mergeCell ref="I6:K6"/>
    <mergeCell ref="L6:N6"/>
    <mergeCell ref="C5:N5"/>
    <mergeCell ref="C31:E31"/>
    <mergeCell ref="F31:H31"/>
    <mergeCell ref="I31:K31"/>
    <mergeCell ref="L31:N31"/>
    <mergeCell ref="C30:N3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Resumen</vt:lpstr>
      <vt:lpstr>Población</vt:lpstr>
      <vt:lpstr>Educación</vt:lpstr>
      <vt:lpstr>Salud</vt:lpstr>
      <vt:lpstr>Representación</vt:lpstr>
      <vt:lpstr>Trabajo</vt:lpstr>
      <vt:lpstr>Sectores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 Diaz</dc:creator>
  <cp:lastModifiedBy>Gastón Díaz</cp:lastModifiedBy>
  <dcterms:created xsi:type="dcterms:W3CDTF">2011-12-09T02:40:18Z</dcterms:created>
  <dcterms:modified xsi:type="dcterms:W3CDTF">2015-04-08T03:50:09Z</dcterms:modified>
</cp:coreProperties>
</file>