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680" yWindow="460" windowWidth="20060" windowHeight="11240" tabRatio="500" firstSheet="1" activeTab="6"/>
  </bookViews>
  <sheets>
    <sheet name="Resumen" sheetId="9" r:id="rId1"/>
    <sheet name="Población" sheetId="7" r:id="rId2"/>
    <sheet name="Educación" sheetId="3" r:id="rId3"/>
    <sheet name="Salud" sheetId="4" r:id="rId4"/>
    <sheet name="Representación" sheetId="5" r:id="rId5"/>
    <sheet name="Trabajo" sheetId="2" r:id="rId6"/>
    <sheet name="Sectores" sheetId="6" r:id="rId7"/>
    <sheet name="Pirámides poblacionales" sheetId="8" r:id="rId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86" i="6" l="1"/>
  <c r="D185" i="6"/>
  <c r="D184" i="6"/>
  <c r="D183" i="6"/>
  <c r="D182" i="6"/>
  <c r="D181" i="6"/>
  <c r="D180" i="6"/>
  <c r="D179" i="6"/>
  <c r="D178" i="6"/>
  <c r="D171" i="6"/>
  <c r="D170" i="6"/>
  <c r="D169"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H117" i="6"/>
  <c r="J116" i="6"/>
  <c r="I116" i="6"/>
  <c r="H116" i="6"/>
  <c r="H115" i="6"/>
  <c r="H114" i="6"/>
  <c r="H113" i="6"/>
  <c r="J112" i="6"/>
  <c r="I112" i="6"/>
  <c r="H112" i="6"/>
  <c r="I111" i="6"/>
  <c r="J110" i="6"/>
  <c r="I110" i="6"/>
  <c r="H110" i="6"/>
  <c r="I109" i="6"/>
  <c r="I108" i="6"/>
  <c r="H108" i="6"/>
  <c r="H107" i="6"/>
  <c r="I106" i="6"/>
  <c r="H106" i="6"/>
  <c r="I105" i="6"/>
  <c r="H104" i="6"/>
  <c r="I103" i="6"/>
  <c r="H102" i="6"/>
  <c r="I101" i="6"/>
  <c r="I100" i="6"/>
  <c r="H100" i="6"/>
  <c r="I99" i="6"/>
  <c r="H99" i="6"/>
  <c r="H98" i="6"/>
  <c r="I97" i="6"/>
  <c r="H97" i="6"/>
  <c r="H96" i="6"/>
  <c r="H95" i="6"/>
  <c r="I94" i="6"/>
  <c r="H94" i="6"/>
  <c r="I93" i="6"/>
  <c r="H93" i="6"/>
  <c r="J92" i="6"/>
  <c r="I92" i="6"/>
  <c r="H92" i="6"/>
  <c r="I91" i="6"/>
  <c r="I90" i="6"/>
  <c r="H90" i="6"/>
  <c r="I89" i="6"/>
  <c r="H88" i="6"/>
  <c r="J87" i="6"/>
  <c r="I87" i="6"/>
  <c r="H87" i="6"/>
  <c r="H86" i="6"/>
  <c r="H85" i="6"/>
  <c r="J84" i="6"/>
  <c r="I84" i="6"/>
  <c r="H84" i="6"/>
  <c r="I83" i="6"/>
  <c r="H83" i="6"/>
  <c r="J82" i="6"/>
  <c r="I82" i="6"/>
  <c r="H82" i="6"/>
  <c r="H81" i="6"/>
  <c r="H80" i="6"/>
  <c r="V61" i="6"/>
  <c r="U53" i="6"/>
  <c r="U54" i="6"/>
  <c r="U55" i="6"/>
  <c r="U56" i="6"/>
  <c r="U57" i="6"/>
  <c r="U58" i="6"/>
  <c r="U59" i="6"/>
  <c r="U60" i="6"/>
  <c r="U61" i="6"/>
  <c r="T61" i="6"/>
  <c r="S61" i="6"/>
  <c r="R61" i="6"/>
  <c r="Q61" i="6"/>
  <c r="P61" i="6"/>
  <c r="O59" i="6"/>
  <c r="O61" i="6"/>
  <c r="N58" i="6"/>
  <c r="N59" i="6"/>
  <c r="N61" i="6"/>
  <c r="M53" i="6"/>
  <c r="M54" i="6"/>
  <c r="M55" i="6"/>
  <c r="M56" i="6"/>
  <c r="M57" i="6"/>
  <c r="M58" i="6"/>
  <c r="M59" i="6"/>
  <c r="M60" i="6"/>
  <c r="M61" i="6"/>
  <c r="L61" i="6"/>
  <c r="K61" i="6"/>
  <c r="J61" i="6"/>
  <c r="I61" i="6"/>
  <c r="H61" i="6"/>
  <c r="G61" i="6"/>
  <c r="F61" i="6"/>
  <c r="E53" i="6"/>
  <c r="E54" i="6"/>
  <c r="E55" i="6"/>
  <c r="E56" i="6"/>
  <c r="E57" i="6"/>
  <c r="E58" i="6"/>
  <c r="E59" i="6"/>
  <c r="E60" i="6"/>
  <c r="E61" i="6"/>
  <c r="D61" i="6"/>
  <c r="C61" i="6"/>
  <c r="B53" i="6"/>
  <c r="B54" i="6"/>
  <c r="B55" i="6"/>
  <c r="B56" i="6"/>
  <c r="B57" i="6"/>
  <c r="B58" i="6"/>
  <c r="B59" i="6"/>
  <c r="B60" i="6"/>
  <c r="B61" i="6"/>
  <c r="V34" i="6"/>
  <c r="U34" i="6"/>
  <c r="T24" i="6"/>
  <c r="T25" i="6"/>
  <c r="T26" i="6"/>
  <c r="T27" i="6"/>
  <c r="T28" i="6"/>
  <c r="T29" i="6"/>
  <c r="T30" i="6"/>
  <c r="T31" i="6"/>
  <c r="T32" i="6"/>
  <c r="T33" i="6"/>
  <c r="T34" i="6"/>
  <c r="S34" i="6"/>
  <c r="R34" i="6"/>
  <c r="Q24" i="6"/>
  <c r="Q25" i="6"/>
  <c r="Q26" i="6"/>
  <c r="Q27" i="6"/>
  <c r="Q28" i="6"/>
  <c r="Q29" i="6"/>
  <c r="Q30" i="6"/>
  <c r="Q31" i="6"/>
  <c r="Q32" i="6"/>
  <c r="Q33" i="6"/>
  <c r="Q34" i="6"/>
  <c r="P34" i="6"/>
  <c r="O34" i="6"/>
  <c r="N24" i="6"/>
  <c r="N25" i="6"/>
  <c r="N26" i="6"/>
  <c r="N27" i="6"/>
  <c r="N28" i="6"/>
  <c r="N29" i="6"/>
  <c r="N30" i="6"/>
  <c r="N31" i="6"/>
  <c r="N32" i="6"/>
  <c r="N33" i="6"/>
  <c r="N34" i="6"/>
  <c r="M34" i="6"/>
  <c r="L34" i="6"/>
  <c r="K24" i="6"/>
  <c r="K25" i="6"/>
  <c r="K26" i="6"/>
  <c r="K27" i="6"/>
  <c r="K28" i="6"/>
  <c r="K29" i="6"/>
  <c r="K30" i="6"/>
  <c r="K31" i="6"/>
  <c r="K32" i="6"/>
  <c r="K33" i="6"/>
  <c r="K34" i="6"/>
  <c r="J34" i="6"/>
  <c r="I34" i="6"/>
  <c r="H24" i="6"/>
  <c r="H25" i="6"/>
  <c r="H26" i="6"/>
  <c r="H27" i="6"/>
  <c r="H28" i="6"/>
  <c r="H29" i="6"/>
  <c r="H30" i="6"/>
  <c r="H32" i="6"/>
  <c r="H33" i="6"/>
  <c r="H34" i="6"/>
  <c r="G34" i="6"/>
  <c r="F34" i="6"/>
  <c r="E24" i="6"/>
  <c r="E25" i="6"/>
  <c r="E26" i="6"/>
  <c r="E27" i="6"/>
  <c r="E28" i="6"/>
  <c r="E29" i="6"/>
  <c r="E30" i="6"/>
  <c r="E32" i="6"/>
  <c r="E33" i="6"/>
  <c r="E34" i="6"/>
  <c r="D34" i="6"/>
  <c r="C32" i="6"/>
  <c r="C34" i="6"/>
  <c r="B24" i="6"/>
  <c r="B26" i="6"/>
  <c r="B29" i="6"/>
  <c r="B30" i="6"/>
  <c r="B31" i="6"/>
  <c r="B32" i="6"/>
  <c r="B33" i="6"/>
  <c r="B34" i="6"/>
  <c r="F82" i="3"/>
  <c r="E82" i="3"/>
  <c r="D82" i="3"/>
  <c r="C82" i="3"/>
  <c r="F59" i="3"/>
  <c r="E59" i="3"/>
  <c r="D26" i="3"/>
  <c r="C26" i="3"/>
</calcChain>
</file>

<file path=xl/sharedStrings.xml><?xml version="1.0" encoding="utf-8"?>
<sst xmlns="http://schemas.openxmlformats.org/spreadsheetml/2006/main" count="977" uniqueCount="332">
  <si>
    <t>Año</t>
  </si>
  <si>
    <t>PEA</t>
  </si>
  <si>
    <t>Indice de paridad de la fuerza de trabajo</t>
  </si>
  <si>
    <t>Fuerza de trabajo femenina (% del total)</t>
  </si>
  <si>
    <t>Tasa de alfabetismo adulto femenino 15+</t>
  </si>
  <si>
    <t>Tasa de alfabetismo juvenil femenino 15-24</t>
  </si>
  <si>
    <t>Porcentaje "sin estudios" en:</t>
  </si>
  <si>
    <t>Porcentaje de "primaria alcanzada" en:</t>
  </si>
  <si>
    <t>Porcentaje de "primaria completa" en:</t>
  </si>
  <si>
    <t>Porcentaje de "secundaria alcanzada" en:</t>
  </si>
  <si>
    <t>Porcentaje de "secundaria completada" en:</t>
  </si>
  <si>
    <t>Porcentaje de "superior alcanzada" en:</t>
  </si>
  <si>
    <t>Porcentaje de "superior completada" en:</t>
  </si>
  <si>
    <t>Años promedios de escuela en:</t>
  </si>
  <si>
    <t>Años promedios de escuela primaria en:</t>
  </si>
  <si>
    <t>Años promedios de escuela secundaria en (pob. mayor a 25 años):</t>
  </si>
  <si>
    <t>Años promedios de escuela superior en (pob. mayor a 25 años):</t>
  </si>
  <si>
    <t>Tasa de asistencia para la eduación primaria</t>
  </si>
  <si>
    <t>Tasa de asistencia para la eduación secundaria</t>
  </si>
  <si>
    <t>Tasa de asistencia para la eduación tertiaria</t>
  </si>
  <si>
    <t>Mujeres en parlamento</t>
  </si>
  <si>
    <t>Tasa de fertilidad</t>
  </si>
  <si>
    <t>Tasa de mortalidad infantil (edad 0-1)</t>
  </si>
  <si>
    <t>Tasa de mortalidad maternal</t>
  </si>
  <si>
    <t>Expectativa de vida (edad 0)</t>
  </si>
  <si>
    <t>total</t>
  </si>
  <si>
    <t>varones</t>
  </si>
  <si>
    <t>mujeres</t>
  </si>
  <si>
    <t>mujeres trabajadores / varones trabajadores</t>
  </si>
  <si>
    <t>Porcentaje del total</t>
  </si>
  <si>
    <t>Nro de hijos</t>
  </si>
  <si>
    <t>Muertes por cada 100.000 nacimientos</t>
  </si>
  <si>
    <t xml:space="preserve"> </t>
  </si>
  <si>
    <t>Nro de personas</t>
  </si>
  <si>
    <t>Índice</t>
  </si>
  <si>
    <t>Porcentaje</t>
  </si>
  <si>
    <t>Años</t>
  </si>
  <si>
    <t>Nro de muertes</t>
  </si>
  <si>
    <t>Edad</t>
  </si>
  <si>
    <t>hombres</t>
  </si>
  <si>
    <t>Agricultura y pesca</t>
  </si>
  <si>
    <t>Minería</t>
  </si>
  <si>
    <t>Industria</t>
  </si>
  <si>
    <t>construcción</t>
  </si>
  <si>
    <t>Elec. Gas, agua serv. Sanit</t>
  </si>
  <si>
    <t>comercio</t>
  </si>
  <si>
    <t>Transporte</t>
  </si>
  <si>
    <t>servicios</t>
  </si>
  <si>
    <t>no específicado</t>
  </si>
  <si>
    <t>desempleados</t>
  </si>
  <si>
    <t>Total</t>
  </si>
  <si>
    <t>PEA-Total</t>
  </si>
  <si>
    <t>Período</t>
  </si>
  <si>
    <t>Esperanza de vida al nacer</t>
  </si>
  <si>
    <t>Amplitud del período (en años)</t>
  </si>
  <si>
    <t>Varones</t>
  </si>
  <si>
    <t>Mujeres</t>
  </si>
  <si>
    <t>1869-1895</t>
  </si>
  <si>
    <t>1895-1914</t>
  </si>
  <si>
    <t>1913-1915</t>
  </si>
  <si>
    <t>1946-1948</t>
  </si>
  <si>
    <t>1959-1961</t>
  </si>
  <si>
    <t>1969-1971</t>
  </si>
  <si>
    <t>1980-1981</t>
  </si>
  <si>
    <t>1990-1992</t>
  </si>
  <si>
    <t>2000-2005</t>
  </si>
  <si>
    <t>Fuente: Somoza (191), Müller (1978); INDEC (1997); INDEC-CELADE (1995) (completar la cita)</t>
  </si>
  <si>
    <t>Población</t>
  </si>
  <si>
    <t>Fuentes</t>
  </si>
  <si>
    <t>Esperanza de vida al nacer por sexo e incremento anual medio de la esperanza de vida. Argentina, período 1869-2005 del artículo "El crecimiento de la población argentina" de Ramiro A. Flores Cruz (completar la cita)</t>
  </si>
  <si>
    <t>Tasa de crecimiento anual de la población total (por mil)</t>
  </si>
  <si>
    <t>INDEC, Censo Nacional de Población, Hogares y Viviendas 2001 - Serie 2 - Resultados Generales - N°25 - Total del país. Buenos Aires, 2006</t>
  </si>
  <si>
    <t>INDEC, Censo Nacional de Población y Viviendas 1991 - Serie 2 - Resultados Definitivos - Características seleccionadas - Total del país - Serie B N°25. Buenos Aires, 1993</t>
  </si>
  <si>
    <t>INDEC, Censo Nacional de Población y Viviendas 1980 - Serie D Población - Resultados Nacionales. Buenos Aires, 1983</t>
  </si>
  <si>
    <t>INDEC, Censo Nacional de Población, Familias y Viviendas 1970 - Resultados obtenidos por muestra - Total país. Buenos Aires, 1973</t>
  </si>
  <si>
    <t>DNEC, Censo Nacional de Población 1960 - Total del país. Buenos Aires, 1963 (?)</t>
  </si>
  <si>
    <t>Dirección Nacional del Servicio Estadístico, IV Censo General de la Nación - Tomo I - Censo de Población. Buenos Aires, 1949 (?)</t>
  </si>
  <si>
    <t>Consejo Nacional de Estadística y Censos, Tercer Censo Nacional. Buenos Aires, 1916</t>
  </si>
  <si>
    <t>(?), Segundo Censo de la República Argentina. Buenos Aires, 1898</t>
  </si>
  <si>
    <t>El crecimiento de la población se calculó utilizando una fórmula obtenida del Censo de 2001, que se detalla a continuación:       r = (ln (pf/pi)*1/t)*1000      donde r es tasa de crecimiento, ln es log nat, pf es poblacion al final del periodo, pi es poblacion al inicio del periodo y t es años entre un censo y otro.  Para el cálculo de la tasa de crecimiento se utilizaron los datos con los cuales se armaron las Pirámides Poblacionales, es decir, sin tener en cuenta la población de edad desconocida.</t>
  </si>
  <si>
    <t xml:space="preserve">Nota: los datos de población utilizados en el cálculo de las tasas de los años 2004 a 2007 corresponden a la revisión de las proyecciones de población en base a resultados definitivos del Censo 2001. En consecuencia, se presentan fluctuaciones en las tasas que se deben fundamentalmente al cambio de denominador. </t>
  </si>
  <si>
    <t>Fuente: Ministerio de Salud de la Nación. Dirección de Estadísticas e Información de Salud (DEIS).</t>
  </si>
  <si>
    <t>Tasa de mortalidad por mil habitantes, total del país</t>
  </si>
  <si>
    <t>Tasa de mortalidad por mil habitantes, menores de 1 año</t>
  </si>
  <si>
    <t>Tasa de mortalidad por mil habitantes, 1 a 4 años</t>
  </si>
  <si>
    <t>Tasa de mortalidad por mil habitantes, 5 a 14 años</t>
  </si>
  <si>
    <t>Tasa de mortalidad por mil habitantes, 15 a 24 años</t>
  </si>
  <si>
    <t>Tasa de mortalidad por mil habitantes, 25 a 34 años</t>
  </si>
  <si>
    <t>Tasa de mortalidad por mil habitantes, 35 a 44 años</t>
  </si>
  <si>
    <t>Tasa de mortalidad por mil habitantes, 45 a 54 años</t>
  </si>
  <si>
    <t>Tasa de mortalidad por mil habitantes, 55 a 64 años</t>
  </si>
  <si>
    <t>Tasa de mortalidad por mil habitantes, 65a 74 años</t>
  </si>
  <si>
    <t>Tasa de mortalidad por mil habitantes, 75 años y más</t>
  </si>
  <si>
    <t>Muertes por mil habitantes</t>
  </si>
  <si>
    <t>Fuentes:</t>
  </si>
  <si>
    <t>Máximo nivel educativo alcanzado: primario</t>
  </si>
  <si>
    <t>Máximo nivel educativo alcanzado: sin instrucción</t>
  </si>
  <si>
    <t>Máximo nivel educativo alcanzado: secundario</t>
  </si>
  <si>
    <t>Máximo nivel educativo alcanzado: terciario</t>
  </si>
  <si>
    <t>La información corresponde a la población de 15 años y más para todos los censos.  Para 2001 se agrupó en la categoria Sin instrucción a los que nunca asistieron, Jardín e Inicial. El resto de los años excluye los ignorados, y los que asisten a Jardín.</t>
  </si>
  <si>
    <t>INDEC, Censo Nacional de Población, Hogares y Viviendas 2001 - Serie 2 - Resultados Generales - N°25 - Total del país. Buenos Aires, 2007</t>
  </si>
  <si>
    <t>INDEC, Censo Nacional de Población, Hogares y Viviendas 2001 - Serie 2 - Resultados Generales - N°25 - Total del país. Buenos Aires, 2008</t>
  </si>
  <si>
    <t>INDEC, Censo Nacional de Población, Hogares y Viviendas 2001 - Serie 2 - Resultados Generales - N°25 - Total del país. Buenos Aires, 2009</t>
  </si>
  <si>
    <t>INDEC, Censo Nacional de Población, Hogares y Viviendas 2001 - Serie 2 - Resultados Generales - N°25 - Total del país. Buenos Aires, 2010</t>
  </si>
  <si>
    <t>INDEC, Censo Nacional de Población, Hogares y Viviendas 2001 - Serie 2 - Resultados Generales - N°25 - Total del país. Buenos Aires, 2011</t>
  </si>
  <si>
    <t>INDEC, Censo Nacional de Población, Hogares y Viviendas 2001 - Serie 2 - Resultados Generales - N°25 - Total del país. Buenos Aires, 2012</t>
  </si>
  <si>
    <t>INDEC, Censo Nacional de Población, Hogares y Viviendas 2001 - Serie 2 - Resultados Generales - N°25 - Total del país. Buenos Aires, 2013</t>
  </si>
  <si>
    <t>Analfabetos</t>
  </si>
  <si>
    <t>Alfabetos</t>
  </si>
  <si>
    <t>Para 1914 se incluyeron en la categoría Analfabetos los clasificados como Semialfabetos.  La información relevada corresponde a población de 6 años y más en 1895; de 7 años y más en 1914; de 14 años y más para 1947 y 1960 y de 15 años y más para el resto de los Censos</t>
  </si>
  <si>
    <t>TOTAL</t>
  </si>
  <si>
    <t>Población total</t>
  </si>
  <si>
    <t>Población de 10 años y más</t>
  </si>
  <si>
    <t>Kritz, Ernesto</t>
  </si>
  <si>
    <t>Tasa de actividad por sexo</t>
  </si>
  <si>
    <t>Tasa de empleo por sexo (ocupados sobre PEA)</t>
  </si>
  <si>
    <t>Tasa de desempleo por sexo (desocupados sobre PEA)</t>
  </si>
  <si>
    <t>Nota: Se consideró la Población Económicamente Activa de 14 años y más para todos los casos excepto para 1970 que se consideró la de 15 y más.</t>
  </si>
  <si>
    <t>INDEC, Censo Nacional de Población, Hogares y Viviendas 2001 - Serie 2 - Resultados Generales - N°25 - Total del país. Buenos Aires, 2006;  INDEC, Censo Nacional de Población y Viviendas 1991 - Serie 2 - Resultados Definitivos - Características seleccionadas - Total del país - Serie B N°25. Buenos Aires, 1993;  INDEC, Censo Nacional de Población y Viviendas 1980 - Serie D Población - Resultados Nacionales. Buenos Aires, 1983;  INDEC, Censo Nacional de Población, Familias y Viviendas 1970 - Resultados obtenidos por muestra - Total país. Buenos Aires, 1973;  DNEC, Censo Nacional de Población 1960 - Total del país. Buenos Aires, 1963 (?);  Dirección Nacional del Servicio Estadístico, IV Censo General de la Nación - Tomo I - Censo de Población. Buenos Aires, 1949 (?);  Consejo Nacional de Estadística y Censos, Tercer Censo Nacional. Buenos Aires, 1916;  (?), Segundo Censo de la República Argentina. Buenos Aires, 1898</t>
  </si>
  <si>
    <t>Tasa</t>
  </si>
  <si>
    <t>Estructura Ocupacional por Rama de Actividad por sexo.</t>
  </si>
  <si>
    <t xml:space="preserve">      Agricultura, caza, silvicultura y pesca</t>
  </si>
  <si>
    <t xml:space="preserve">      Minas y canteras</t>
  </si>
  <si>
    <t xml:space="preserve">      Industrias manufactureras</t>
  </si>
  <si>
    <t xml:space="preserve">      Electricidad, gas y agua</t>
  </si>
  <si>
    <t xml:space="preserve">      Construcción</t>
  </si>
  <si>
    <t xml:space="preserve">      Comercio, restaurantes y hoteles</t>
  </si>
  <si>
    <t xml:space="preserve">      Transporte, almacenamiento y comunicaciones</t>
  </si>
  <si>
    <t xml:space="preserve">      Finanzas, seguros, inmuebles y servicios a las empresas</t>
  </si>
  <si>
    <t xml:space="preserve">      Servicios comunales, sociales y personales</t>
  </si>
  <si>
    <t>falta</t>
  </si>
  <si>
    <t xml:space="preserve">      Actividades no bien especificadas</t>
  </si>
  <si>
    <t>Calificación de las ocupaciones según clasificación CIUO HAY VARIOS ACLARAR , por sexo.</t>
  </si>
  <si>
    <t>Es la que usó Kritz, pero no sé cómo aclarar cuál es. Dice CIUO, Rev 1, pero nada mas</t>
  </si>
  <si>
    <t xml:space="preserve">  Profesionales, tecnicos y ocupaciones asimiladas</t>
  </si>
  <si>
    <t xml:space="preserve">  Dirigentes de empresa y funcionarios publicos superiores</t>
  </si>
  <si>
    <t xml:space="preserve">  Personal administrativo y trabajadores asimilados</t>
  </si>
  <si>
    <t xml:space="preserve">  Comerciantes y vendedores</t>
  </si>
  <si>
    <t xml:space="preserve">  Trabajadores de los servicios</t>
  </si>
  <si>
    <t xml:space="preserve">  Trabajadores agricolas y forestales, pescadores y cazadores</t>
  </si>
  <si>
    <t xml:space="preserve">  Trabajadores no agricolas, conductores de maquinas y vehiculos de transporte y asimilados</t>
  </si>
  <si>
    <t xml:space="preserve">  Ocupacion no bien identificada</t>
  </si>
  <si>
    <t>Nota: Para 1895 y 1914 se consideró Población Económicamente Activa de 10 años y más, mientras que para 1960 y 1980 la información se refiere a población activa de 14 años y más.</t>
  </si>
  <si>
    <r>
      <t xml:space="preserve">Nota: </t>
    </r>
    <r>
      <rPr>
        <sz val="11"/>
        <rFont val="Calibri"/>
        <family val="2"/>
      </rPr>
      <t>Para todos los años se tuvo en cuenta la Población Económicamente Activa de 14 años y más.</t>
    </r>
  </si>
  <si>
    <t>Retribucion promedio por jornada, en la industria textil (sectores algodón y lana) x sexo</t>
  </si>
  <si>
    <t>Subgrupo</t>
  </si>
  <si>
    <t>HILADOS Y TEJIDOS DE TELAR A LANZADERA</t>
  </si>
  <si>
    <t>VARONES</t>
  </si>
  <si>
    <t>MUJERES</t>
  </si>
  <si>
    <t>Diferencia % (varones/mujeres)</t>
  </si>
  <si>
    <t>Algodón</t>
  </si>
  <si>
    <t>Lana</t>
  </si>
  <si>
    <t>Seda</t>
  </si>
  <si>
    <t xml:space="preserve"> Aceitadores</t>
  </si>
  <si>
    <t>-</t>
  </si>
  <si>
    <t xml:space="preserve"> Acopladores</t>
  </si>
  <si>
    <t xml:space="preserve"> Anudadores</t>
  </si>
  <si>
    <t xml:space="preserve"> Ata hilos</t>
  </si>
  <si>
    <t xml:space="preserve"> Ayudantes en general</t>
  </si>
  <si>
    <t xml:space="preserve"> Bobinadores</t>
  </si>
  <si>
    <t xml:space="preserve"> Bordadoras</t>
  </si>
  <si>
    <t xml:space="preserve"> Canilleras</t>
  </si>
  <si>
    <t xml:space="preserve"> Cartoneras</t>
  </si>
  <si>
    <t xml:space="preserve"> Clasificadoras</t>
  </si>
  <si>
    <t xml:space="preserve"> Cortadoras</t>
  </si>
  <si>
    <t xml:space="preserve"> Chapaneras</t>
  </si>
  <si>
    <t xml:space="preserve"> Devanadoras</t>
  </si>
  <si>
    <t xml:space="preserve"> Dobladoras</t>
  </si>
  <si>
    <t xml:space="preserve"> Empaquetadoras</t>
  </si>
  <si>
    <t xml:space="preserve"> Expendidoras</t>
  </si>
  <si>
    <t xml:space="preserve"> Flecadoras</t>
  </si>
  <si>
    <t xml:space="preserve"> Hilanderas</t>
  </si>
  <si>
    <t xml:space="preserve"> Limpiadoras</t>
  </si>
  <si>
    <t xml:space="preserve"> Madejeras</t>
  </si>
  <si>
    <t xml:space="preserve"> Maquinistas</t>
  </si>
  <si>
    <t xml:space="preserve"> Marcadoras</t>
  </si>
  <si>
    <t xml:space="preserve"> Mecheras</t>
  </si>
  <si>
    <t xml:space="preserve"> Mezcladoras</t>
  </si>
  <si>
    <t xml:space="preserve"> Pasalisa</t>
  </si>
  <si>
    <t xml:space="preserve"> Peinadoras</t>
  </si>
  <si>
    <t xml:space="preserve"> Planchadoras</t>
  </si>
  <si>
    <t xml:space="preserve"> Plantilleras</t>
  </si>
  <si>
    <t xml:space="preserve"> Preparadoras</t>
  </si>
  <si>
    <t xml:space="preserve"> Remalladoras</t>
  </si>
  <si>
    <t xml:space="preserve"> Revisadoras</t>
  </si>
  <si>
    <t xml:space="preserve"> Revisadoras 1/2 oficial</t>
  </si>
  <si>
    <t xml:space="preserve"> Tejedoras</t>
  </si>
  <si>
    <t xml:space="preserve"> Tintoreras</t>
  </si>
  <si>
    <t xml:space="preserve"> Tondozadoras</t>
  </si>
  <si>
    <t xml:space="preserve"> Trenzadoras en pasamanería</t>
  </si>
  <si>
    <t xml:space="preserve"> Urdidoras</t>
  </si>
  <si>
    <t xml:space="preserve"> Zurcidoras</t>
  </si>
  <si>
    <t>Fuente: Industria Textil. Capacidad normal de trabajo de los obreros de la Industria Textil, especialmente mujeres y menores. Informe del Dr. José Figuerola. Buenos Aires, 12 de junio de 1939. Departamento Nacional del Trabajo</t>
  </si>
  <si>
    <t>Retribucion promedio por jornada, en la industria textil  x sexo</t>
  </si>
  <si>
    <t>TEJIDOS DE PUNTO Y MEDIAS</t>
  </si>
  <si>
    <t>Diferencia % (varones / mujeres)</t>
  </si>
  <si>
    <t xml:space="preserve"> Armadoras</t>
  </si>
  <si>
    <t xml:space="preserve"> Camiseteros</t>
  </si>
  <si>
    <t xml:space="preserve"> Cardadores</t>
  </si>
  <si>
    <t xml:space="preserve"> Colocadores</t>
  </si>
  <si>
    <t xml:space="preserve"> Cordoneras</t>
  </si>
  <si>
    <t xml:space="preserve"> Costureros</t>
  </si>
  <si>
    <t xml:space="preserve"> Formadoras</t>
  </si>
  <si>
    <t xml:space="preserve"> Hiladoras</t>
  </si>
  <si>
    <t xml:space="preserve"> Mecanicas</t>
  </si>
  <si>
    <t xml:space="preserve"> Ojaladoras</t>
  </si>
  <si>
    <t xml:space="preserve"> Orilladoras</t>
  </si>
  <si>
    <t xml:space="preserve"> Plegadoras</t>
  </si>
  <si>
    <t xml:space="preserve"> Punteadoras</t>
  </si>
  <si>
    <t xml:space="preserve"> Repasadoras</t>
  </si>
  <si>
    <t xml:space="preserve"> Retorcedoras</t>
  </si>
  <si>
    <t xml:space="preserve"> Sastres</t>
  </si>
  <si>
    <t xml:space="preserve"> Separadores</t>
  </si>
  <si>
    <t xml:space="preserve"> Tejedores</t>
  </si>
  <si>
    <t xml:space="preserve"> Tejedores 1/2 oficial</t>
  </si>
  <si>
    <t xml:space="preserve"> Telaristas</t>
  </si>
  <si>
    <t xml:space="preserve"> Tondozadores</t>
  </si>
  <si>
    <t xml:space="preserve"> Torcederos</t>
  </si>
  <si>
    <t xml:space="preserve"> Zurcidores</t>
  </si>
  <si>
    <t>COMPLEMENTARIAS</t>
  </si>
  <si>
    <t xml:space="preserve"> Aprestadoras</t>
  </si>
  <si>
    <t xml:space="preserve"> Aprestadoras Ayudantes</t>
  </si>
  <si>
    <t>DERIVADOS</t>
  </si>
  <si>
    <t xml:space="preserve"> Repasadores</t>
  </si>
  <si>
    <t>Educación</t>
  </si>
  <si>
    <t>Salud</t>
  </si>
  <si>
    <t>Representación</t>
  </si>
  <si>
    <t>Trabajo</t>
  </si>
  <si>
    <t>Sectores</t>
  </si>
  <si>
    <t>Aumento de personas por mil habitantes</t>
  </si>
  <si>
    <t>Crecimiento</t>
  </si>
  <si>
    <t>Alfabetismo</t>
  </si>
  <si>
    <t>Años promedios de escuela</t>
  </si>
  <si>
    <t>Tasa de asistencia</t>
  </si>
  <si>
    <t>Niveles alcanzados y completados</t>
  </si>
  <si>
    <t>Expectativa de vida</t>
  </si>
  <si>
    <t>Maternal</t>
  </si>
  <si>
    <t>Infantil</t>
  </si>
  <si>
    <t>Tasa de mortalidad por grupos de edad</t>
  </si>
  <si>
    <t>Actividad</t>
  </si>
  <si>
    <t>Fuerza de trabajo</t>
  </si>
  <si>
    <t>Pirámides Poblacionales</t>
  </si>
  <si>
    <t>Para la realización de las pirámides de población no se tuvo en cuenta la población de edad desconocida en cada censo.</t>
  </si>
  <si>
    <t>Base de datos … genero …</t>
  </si>
  <si>
    <t>Nombre de investigador/a:</t>
  </si>
  <si>
    <t>Institucion:</t>
  </si>
  <si>
    <t>Variables añadidas</t>
  </si>
  <si>
    <t>#</t>
  </si>
  <si>
    <t>Nombre de variable</t>
  </si>
  <si>
    <t>Categoría (pestaña)</t>
  </si>
  <si>
    <t xml:space="preserve">Tipo de </t>
  </si>
  <si>
    <t>Clasificación por …</t>
  </si>
  <si>
    <t>Publicación</t>
  </si>
  <si>
    <t>Notas metodológicas</t>
  </si>
  <si>
    <t>…</t>
  </si>
  <si>
    <t>Publicación:</t>
  </si>
  <si>
    <t>Notas:</t>
  </si>
  <si>
    <t>Unidad de medida:</t>
  </si>
  <si>
    <t>ILO</t>
  </si>
  <si>
    <t>Human Development Report</t>
  </si>
  <si>
    <t>Barro, R.J.; J-W. Lee (1996): “International Measures of Schooling  Years and Schooling Quality”, American Economic Review, Papers and Proceedings, 86:2, pp. 218-23;  Barro, R.J.; Lee, J-W (2000):”International Data on Educational Attainment Updates and Implications”, WP, Harvard University, August.</t>
  </si>
  <si>
    <t>ESTIMACIONES Y PROYECCIONES DE LA POBLACIÓN TOTAL SEGÚN SEXO</t>
  </si>
  <si>
    <t>CELADE - División de Población de la CEPAL. Revisión 2013.</t>
  </si>
  <si>
    <t>mitad del año</t>
  </si>
  <si>
    <t>32,642.4</t>
  </si>
  <si>
    <t>Population, total both sexes</t>
  </si>
  <si>
    <t>Miles de personas</t>
  </si>
  <si>
    <t>United Nations Development Programme</t>
  </si>
  <si>
    <t>https://data.undp.org/</t>
  </si>
  <si>
    <t>36,930.7</t>
  </si>
  <si>
    <t>38,681.2</t>
  </si>
  <si>
    <t>39,023.9</t>
  </si>
  <si>
    <t>39,368.1</t>
  </si>
  <si>
    <t>39,714.3</t>
  </si>
  <si>
    <t>40,062.5</t>
  </si>
  <si>
    <t>40,412.4</t>
  </si>
  <si>
    <t>No 
schooling</t>
  </si>
  <si>
    <t>Highest level attained</t>
  </si>
  <si>
    <t/>
  </si>
  <si>
    <t>Average 
 Years of 
 schooling</t>
  </si>
  <si>
    <t>Population 
 (1000s)</t>
  </si>
  <si>
    <t>Primary</t>
  </si>
  <si>
    <t>Secondary</t>
  </si>
  <si>
    <t>Tertiary</t>
  </si>
  <si>
    <t>Completed</t>
  </si>
  <si>
    <t>(% of population aged 15 and over)</t>
  </si>
  <si>
    <t>Year</t>
  </si>
  <si>
    <t>Age Group</t>
  </si>
  <si>
    <t>+</t>
  </si>
  <si>
    <t xml:space="preserve"> Educational Attainment for Total Population, 1950 - 2010</t>
  </si>
  <si>
    <t>Barro R. &amp; J.W. Lee</t>
  </si>
  <si>
    <t>Argentina : Educational Attainment for Female Population, 1950 - 2010</t>
  </si>
  <si>
    <t>Ratio</t>
  </si>
  <si>
    <t>mortalidad maternal por cada 1000.000 nacidos vivos</t>
  </si>
  <si>
    <t>Tasa de participación de la fuerza de trabajo femenina en el mercado laboral</t>
  </si>
  <si>
    <t>Con respecto a 1 (participación masculina)</t>
  </si>
  <si>
    <t>Población Económicamente Activa</t>
  </si>
  <si>
    <t>Masculina</t>
  </si>
  <si>
    <t>Femenina</t>
  </si>
  <si>
    <t>Número de Personas</t>
  </si>
  <si>
    <t>CEPALSTAT</t>
  </si>
  <si>
    <t>10 015 867</t>
  </si>
  <si>
    <t>11 223 864</t>
  </si>
  <si>
    <t>12 630 394</t>
  </si>
  <si>
    <t>14 057 111</t>
  </si>
  <si>
    <t>15 574 307</t>
  </si>
  <si>
    <t>17 375 988</t>
  </si>
  <si>
    <t>18 924 770</t>
  </si>
  <si>
    <t>7 278 162</t>
  </si>
  <si>
    <t>7 816 340</t>
  </si>
  <si>
    <t>8 446 130</t>
  </si>
  <si>
    <t>8 952 789</t>
  </si>
  <si>
    <t>9 469 872</t>
  </si>
  <si>
    <t>10 188 733</t>
  </si>
  <si>
    <t>10 911 876</t>
  </si>
  <si>
    <t>2 737 705</t>
  </si>
  <si>
    <t>3 407 524</t>
  </si>
  <si>
    <t>4 184 263</t>
  </si>
  <si>
    <t>5 104 322</t>
  </si>
  <si>
    <t>6 104 435</t>
  </si>
  <si>
    <t>7 187 255</t>
  </si>
  <si>
    <t>8 012 894</t>
  </si>
  <si>
    <t>Proporción de escaños ocupados por mujeres en los parlamentos nacionales</t>
  </si>
  <si>
    <t xml:space="preserve">	Esperanza de vida por sexo</t>
  </si>
  <si>
    <t>CELADE</t>
  </si>
  <si>
    <t>Ambos Sexos</t>
  </si>
  <si>
    <t>Hombres</t>
  </si>
  <si>
    <t>Años, esperados de vida al nacer (dato quinquenal, se muestra en el último año del quinquenio)</t>
  </si>
  <si>
    <t>Número promedio de hijos e hijas (dato quinquenal, se muestra en el último año del quinquenio)</t>
  </si>
  <si>
    <t>Tasa global de fecundidad</t>
  </si>
  <si>
    <t>Edad media de la fecundidad</t>
  </si>
  <si>
    <t>Edad, a la que en promedio se situarían todos los nacimientos de cada mujer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</si>
</sst>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_);[Red]\(0.0\)"/>
    <numFmt numFmtId="165" formatCode="0.000_ "/>
    <numFmt numFmtId="166" formatCode="General_)"/>
    <numFmt numFmtId="167" formatCode="#,#00"/>
    <numFmt numFmtId="168" formatCode="#.##000"/>
    <numFmt numFmtId="169" formatCode="\$#,#00"/>
    <numFmt numFmtId="170" formatCode="%#,#00"/>
    <numFmt numFmtId="171" formatCode="0.0"/>
  </numFmts>
  <fonts count="29" x14ac:knownFonts="1">
    <font>
      <sz val="12"/>
      <color theme="1"/>
      <name val="Calibri"/>
      <family val="2"/>
      <scheme val="minor"/>
    </font>
    <font>
      <b/>
      <sz val="12"/>
      <color theme="1"/>
      <name val="Calibri"/>
      <family val="2"/>
      <scheme val="minor"/>
    </font>
    <font>
      <sz val="12"/>
      <color rgb="FF000000"/>
      <name val="Calibri"/>
      <family val="2"/>
      <scheme val="minor"/>
    </font>
    <font>
      <sz val="12"/>
      <name val="Calibri"/>
      <family val="2"/>
      <scheme val="minor"/>
    </font>
    <font>
      <sz val="10"/>
      <name val="Arial"/>
      <family val="2"/>
    </font>
    <font>
      <u/>
      <sz val="12"/>
      <color theme="10"/>
      <name val="Calibri"/>
      <family val="2"/>
      <scheme val="minor"/>
    </font>
    <font>
      <u/>
      <sz val="12"/>
      <color theme="11"/>
      <name val="Calibri"/>
      <family val="2"/>
      <scheme val="minor"/>
    </font>
    <font>
      <b/>
      <sz val="11"/>
      <color theme="1"/>
      <name val="Calibri"/>
      <family val="2"/>
      <scheme val="minor"/>
    </font>
    <font>
      <b/>
      <sz val="12"/>
      <name val="Calibri"/>
      <family val="2"/>
      <scheme val="minor"/>
    </font>
    <font>
      <sz val="11"/>
      <name val="Calibri"/>
      <family val="2"/>
    </font>
    <font>
      <b/>
      <sz val="11"/>
      <name val="Calibri"/>
      <family val="2"/>
    </font>
    <font>
      <b/>
      <sz val="12"/>
      <color rgb="FF000000"/>
      <name val="Calibri"/>
      <family val="2"/>
      <scheme val="minor"/>
    </font>
    <font>
      <sz val="10"/>
      <color theme="1"/>
      <name val="Calibri"/>
      <family val="2"/>
      <scheme val="minor"/>
    </font>
    <font>
      <sz val="10"/>
      <name val="Calibri"/>
      <family val="2"/>
    </font>
    <font>
      <sz val="10"/>
      <color theme="1"/>
      <name val="Calibri"/>
      <family val="2"/>
    </font>
    <font>
      <sz val="12"/>
      <name val="Courier"/>
      <family val="3"/>
    </font>
    <font>
      <b/>
      <sz val="12"/>
      <color theme="1"/>
      <name val="Calibri"/>
      <family val="2"/>
    </font>
    <font>
      <sz val="12"/>
      <color theme="1"/>
      <name val="Calibri"/>
      <family val="2"/>
    </font>
    <font>
      <b/>
      <sz val="18"/>
      <color theme="1"/>
      <name val="Calibri"/>
      <family val="2"/>
      <scheme val="minor"/>
    </font>
    <font>
      <b/>
      <sz val="14"/>
      <name val="Calibri"/>
      <family val="2"/>
    </font>
    <font>
      <sz val="14"/>
      <name val="Calibri"/>
      <family val="2"/>
    </font>
    <font>
      <sz val="1"/>
      <color indexed="8"/>
      <name val="Courier"/>
      <family val="3"/>
    </font>
    <font>
      <b/>
      <sz val="1"/>
      <color indexed="8"/>
      <name val="Courier"/>
      <family val="3"/>
    </font>
    <font>
      <b/>
      <sz val="14"/>
      <color theme="1"/>
      <name val="Calibri"/>
      <family val="2"/>
      <scheme val="minor"/>
    </font>
    <font>
      <sz val="14"/>
      <color theme="1"/>
      <name val="Calibri"/>
      <family val="2"/>
      <scheme val="minor"/>
    </font>
    <font>
      <sz val="10"/>
      <color indexed="8"/>
      <name val="Arial"/>
      <family val="2"/>
    </font>
    <font>
      <sz val="9"/>
      <name val="Times New Roman"/>
    </font>
    <font>
      <sz val="6"/>
      <name val="Arial"/>
    </font>
    <font>
      <sz val="10"/>
      <name val="Arial"/>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indexed="9"/>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499984740745262"/>
        <bgColor indexed="64"/>
      </patternFill>
    </fill>
    <fill>
      <patternFill patternType="solid">
        <fgColor theme="7" tint="0.39997558519241921"/>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17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6" fontId="15"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 fontId="21" fillId="0" borderId="0">
      <protection locked="0"/>
    </xf>
    <xf numFmtId="1" fontId="21" fillId="0" borderId="0">
      <protection locked="0"/>
    </xf>
    <xf numFmtId="1" fontId="22" fillId="0" borderId="0">
      <protection locked="0"/>
    </xf>
    <xf numFmtId="167" fontId="21" fillId="0" borderId="0">
      <protection locked="0"/>
    </xf>
    <xf numFmtId="168" fontId="21" fillId="0" borderId="0">
      <protection locked="0"/>
    </xf>
    <xf numFmtId="169" fontId="21" fillId="0" borderId="0">
      <protection locked="0"/>
    </xf>
    <xf numFmtId="166" fontId="15" fillId="0" borderId="0"/>
    <xf numFmtId="0" fontId="4" fillId="0" borderId="0"/>
    <xf numFmtId="170" fontId="21" fillId="0" borderId="0">
      <protection locked="0"/>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54">
    <xf numFmtId="0" fontId="0" fillId="0" borderId="0" xfId="0"/>
    <xf numFmtId="0" fontId="0" fillId="2" borderId="0" xfId="0" applyFill="1"/>
    <xf numFmtId="0" fontId="0" fillId="2" borderId="0" xfId="0" applyFill="1" applyBorder="1"/>
    <xf numFmtId="0" fontId="1" fillId="3" borderId="0" xfId="0" applyFont="1" applyFill="1"/>
    <xf numFmtId="0" fontId="1" fillId="0" borderId="0" xfId="0" applyFont="1" applyAlignment="1">
      <alignment wrapText="1"/>
    </xf>
    <xf numFmtId="0" fontId="0" fillId="0" borderId="0" xfId="0" applyFont="1" applyAlignment="1">
      <alignment wrapText="1"/>
    </xf>
    <xf numFmtId="0" fontId="2" fillId="0" borderId="0" xfId="0" applyFont="1" applyAlignment="1">
      <alignment wrapText="1"/>
    </xf>
    <xf numFmtId="49" fontId="0" fillId="0" borderId="0" xfId="0" applyNumberFormat="1" applyAlignment="1">
      <alignment wrapText="1"/>
    </xf>
    <xf numFmtId="0" fontId="3" fillId="0" borderId="0" xfId="0" applyFont="1"/>
    <xf numFmtId="0" fontId="3" fillId="0" borderId="0" xfId="0" applyFont="1" applyFill="1"/>
    <xf numFmtId="0" fontId="0" fillId="0" borderId="0" xfId="0" applyAlignment="1">
      <alignment wrapText="1"/>
    </xf>
    <xf numFmtId="0" fontId="1" fillId="0" borderId="0" xfId="0" applyFont="1"/>
    <xf numFmtId="0" fontId="7" fillId="0" borderId="0" xfId="0" applyFont="1" applyAlignment="1">
      <alignment horizontal="center"/>
    </xf>
    <xf numFmtId="0" fontId="0" fillId="0" borderId="0" xfId="0" applyAlignment="1">
      <alignment horizontal="right"/>
    </xf>
    <xf numFmtId="0" fontId="0" fillId="0" borderId="0" xfId="0" applyFont="1"/>
    <xf numFmtId="0" fontId="3" fillId="0" borderId="0" xfId="0" applyNumberFormat="1" applyFont="1"/>
    <xf numFmtId="49" fontId="3" fillId="0" borderId="0" xfId="0" applyNumberFormat="1" applyFont="1"/>
    <xf numFmtId="164" fontId="3" fillId="0" borderId="0" xfId="0" applyNumberFormat="1" applyFont="1"/>
    <xf numFmtId="0" fontId="3" fillId="5" borderId="0" xfId="0" applyFont="1" applyFill="1" applyBorder="1"/>
    <xf numFmtId="165" fontId="3" fillId="0" borderId="0" xfId="0" applyNumberFormat="1" applyFont="1"/>
    <xf numFmtId="0" fontId="3" fillId="0" borderId="0" xfId="0" applyNumberFormat="1" applyFont="1" applyFill="1" applyBorder="1" applyAlignment="1">
      <alignment horizontal="center" vertical="top"/>
    </xf>
    <xf numFmtId="0" fontId="3" fillId="0" borderId="0" xfId="0" applyNumberFormat="1" applyFont="1" applyFill="1" applyBorder="1" applyAlignment="1">
      <alignment horizontal="right" vertical="top"/>
    </xf>
    <xf numFmtId="0" fontId="0" fillId="2" borderId="0" xfId="0" applyFill="1" applyAlignment="1">
      <alignment wrapText="1"/>
    </xf>
    <xf numFmtId="0" fontId="1" fillId="3" borderId="0" xfId="0" applyFont="1" applyFill="1" applyAlignment="1">
      <alignment wrapText="1"/>
    </xf>
    <xf numFmtId="0" fontId="9" fillId="0" borderId="0" xfId="0" applyFont="1" applyBorder="1"/>
    <xf numFmtId="0" fontId="9" fillId="0" borderId="0" xfId="0" applyFont="1" applyFill="1" applyBorder="1"/>
    <xf numFmtId="0" fontId="0" fillId="0" borderId="0" xfId="0" applyAlignment="1">
      <alignment horizontal="left" wrapText="1"/>
    </xf>
    <xf numFmtId="0" fontId="14" fillId="0" borderId="0" xfId="0" applyFont="1"/>
    <xf numFmtId="0" fontId="9" fillId="5" borderId="0" xfId="41" applyFont="1" applyFill="1"/>
    <xf numFmtId="0" fontId="10" fillId="0" borderId="0" xfId="0" applyFont="1" applyBorder="1" applyAlignment="1">
      <alignment horizontal="right"/>
    </xf>
    <xf numFmtId="0" fontId="10" fillId="0" borderId="0" xfId="0" applyFont="1" applyBorder="1" applyAlignment="1">
      <alignment vertical="center" wrapText="1"/>
    </xf>
    <xf numFmtId="0" fontId="10" fillId="5" borderId="0" xfId="41" applyFont="1" applyFill="1" applyAlignment="1">
      <alignment horizontal="left" vertical="center" wrapText="1"/>
    </xf>
    <xf numFmtId="0" fontId="9" fillId="5" borderId="0" xfId="41" applyFont="1" applyFill="1" applyBorder="1" applyAlignment="1">
      <alignment wrapText="1"/>
    </xf>
    <xf numFmtId="3" fontId="9" fillId="5" borderId="0" xfId="41" applyNumberFormat="1" applyFont="1" applyFill="1"/>
    <xf numFmtId="0" fontId="17" fillId="0" borderId="0" xfId="0" applyFont="1"/>
    <xf numFmtId="0" fontId="18" fillId="2" borderId="0" xfId="0" applyFont="1" applyFill="1"/>
    <xf numFmtId="0" fontId="1" fillId="2" borderId="0" xfId="0" applyFont="1" applyFill="1" applyBorder="1"/>
    <xf numFmtId="0" fontId="1" fillId="4" borderId="4" xfId="0" applyFont="1" applyFill="1" applyBorder="1" applyAlignment="1">
      <alignment wrapText="1"/>
    </xf>
    <xf numFmtId="0" fontId="1" fillId="6" borderId="4" xfId="0" applyFont="1" applyFill="1" applyBorder="1" applyAlignment="1">
      <alignment wrapText="1"/>
    </xf>
    <xf numFmtId="0" fontId="0" fillId="4" borderId="4" xfId="0" applyFont="1" applyFill="1" applyBorder="1" applyAlignment="1">
      <alignment wrapText="1"/>
    </xf>
    <xf numFmtId="0" fontId="18" fillId="3" borderId="0" xfId="0" applyFont="1" applyFill="1"/>
    <xf numFmtId="0" fontId="0" fillId="3" borderId="0" xfId="0" applyFill="1"/>
    <xf numFmtId="0" fontId="19" fillId="0" borderId="0" xfId="41" applyFont="1" applyBorder="1"/>
    <xf numFmtId="0" fontId="20" fillId="0" borderId="0" xfId="41" applyFont="1" applyBorder="1"/>
    <xf numFmtId="0" fontId="9" fillId="0" borderId="0" xfId="41" applyFont="1" applyBorder="1"/>
    <xf numFmtId="0" fontId="10" fillId="0" borderId="0" xfId="41" applyFont="1" applyBorder="1"/>
    <xf numFmtId="0" fontId="9" fillId="0" borderId="0" xfId="41" applyFont="1" applyFill="1" applyBorder="1"/>
    <xf numFmtId="0" fontId="17" fillId="0" borderId="0" xfId="0" applyFont="1" applyAlignment="1">
      <alignment horizontal="center" wrapText="1"/>
    </xf>
    <xf numFmtId="0" fontId="0" fillId="0" borderId="0" xfId="0" applyAlignment="1">
      <alignment horizontal="center" wrapText="1"/>
    </xf>
    <xf numFmtId="0" fontId="14" fillId="0" borderId="0" xfId="0" applyFont="1" applyAlignment="1">
      <alignment horizontal="center" wrapText="1"/>
    </xf>
    <xf numFmtId="0" fontId="18" fillId="0" borderId="0" xfId="0" applyFont="1"/>
    <xf numFmtId="0" fontId="23" fillId="0" borderId="0" xfId="0" applyFont="1" applyAlignment="1">
      <alignment horizontal="right"/>
    </xf>
    <xf numFmtId="0" fontId="1" fillId="0" borderId="0" xfId="0" applyFont="1" applyAlignment="1">
      <alignment horizontal="right"/>
    </xf>
    <xf numFmtId="0" fontId="24" fillId="0" borderId="0" xfId="0" applyFont="1"/>
    <xf numFmtId="0" fontId="0" fillId="0" borderId="8" xfId="0" applyBorder="1" applyAlignment="1">
      <alignment horizontal="right"/>
    </xf>
    <xf numFmtId="0" fontId="0" fillId="0" borderId="9" xfId="0" applyBorder="1" applyAlignment="1">
      <alignment horizontal="center"/>
    </xf>
    <xf numFmtId="0" fontId="0" fillId="0" borderId="10" xfId="0" applyBorder="1" applyAlignment="1">
      <alignment horizontal="center"/>
    </xf>
    <xf numFmtId="0" fontId="1" fillId="0" borderId="0" xfId="0" applyFont="1" applyAlignment="1">
      <alignment horizontal="right" vertical="top" wrapText="1"/>
    </xf>
    <xf numFmtId="0" fontId="16" fillId="0" borderId="0" xfId="0" applyFont="1" applyAlignment="1">
      <alignment horizontal="right" vertical="top" wrapText="1"/>
    </xf>
    <xf numFmtId="0" fontId="1" fillId="0" borderId="0" xfId="0" applyFont="1" applyAlignment="1">
      <alignment horizontal="right" vertical="top"/>
    </xf>
    <xf numFmtId="49" fontId="2" fillId="0" borderId="0" xfId="0" applyNumberFormat="1" applyFont="1" applyAlignment="1">
      <alignment wrapText="1"/>
    </xf>
    <xf numFmtId="0" fontId="0" fillId="7" borderId="0" xfId="0" applyFill="1" applyAlignment="1">
      <alignment wrapText="1"/>
    </xf>
    <xf numFmtId="3" fontId="25" fillId="9" borderId="0" xfId="0" applyNumberFormat="1" applyFont="1" applyFill="1" applyBorder="1" applyAlignment="1" applyProtection="1"/>
    <xf numFmtId="0" fontId="1" fillId="11" borderId="4" xfId="0" applyFont="1" applyFill="1" applyBorder="1" applyAlignment="1">
      <alignment horizontal="center"/>
    </xf>
    <xf numFmtId="3" fontId="25" fillId="9" borderId="0" xfId="0" applyNumberFormat="1" applyFont="1" applyFill="1" applyBorder="1" applyAlignment="1" applyProtection="1">
      <alignment horizontal="left" vertical="center"/>
    </xf>
    <xf numFmtId="3" fontId="25" fillId="0" borderId="0" xfId="0" applyNumberFormat="1" applyFont="1" applyFill="1" applyBorder="1" applyAlignment="1" applyProtection="1"/>
    <xf numFmtId="0" fontId="0" fillId="9" borderId="0" xfId="0" applyFill="1" applyAlignment="1">
      <alignment wrapText="1"/>
    </xf>
    <xf numFmtId="0" fontId="0" fillId="9" borderId="0" xfId="0" applyFill="1"/>
    <xf numFmtId="2" fontId="0" fillId="9" borderId="0" xfId="0" applyNumberFormat="1" applyFill="1"/>
    <xf numFmtId="0" fontId="17" fillId="9" borderId="0" xfId="0" applyFont="1" applyFill="1"/>
    <xf numFmtId="0" fontId="14" fillId="9" borderId="0" xfId="0" applyFont="1" applyFill="1"/>
    <xf numFmtId="171" fontId="0" fillId="9" borderId="0" xfId="0" applyNumberFormat="1" applyFill="1"/>
    <xf numFmtId="0" fontId="0" fillId="9" borderId="0" xfId="0" applyFill="1"/>
    <xf numFmtId="0" fontId="0" fillId="9" borderId="0" xfId="0" applyFill="1"/>
    <xf numFmtId="0" fontId="28" fillId="0" borderId="0" xfId="0" applyFont="1"/>
    <xf numFmtId="0" fontId="28" fillId="9" borderId="0" xfId="0" applyFont="1" applyFill="1"/>
    <xf numFmtId="49" fontId="0" fillId="9" borderId="0" xfId="0" applyNumberFormat="1" applyFill="1" applyAlignment="1">
      <alignment wrapText="1"/>
    </xf>
    <xf numFmtId="0" fontId="0" fillId="9" borderId="0" xfId="0" applyFont="1" applyFill="1" applyAlignment="1">
      <alignment wrapText="1"/>
    </xf>
    <xf numFmtId="0" fontId="0" fillId="9" borderId="0" xfId="0" applyFill="1" applyAlignment="1">
      <alignment horizontal="right"/>
    </xf>
    <xf numFmtId="0" fontId="7" fillId="9" borderId="0" xfId="0" applyFont="1" applyFill="1" applyAlignment="1">
      <alignment horizontal="center"/>
    </xf>
    <xf numFmtId="0" fontId="0" fillId="9" borderId="0" xfId="0" applyFill="1"/>
    <xf numFmtId="0" fontId="1" fillId="4" borderId="1" xfId="0" applyFont="1" applyFill="1" applyBorder="1" applyAlignment="1">
      <alignment horizontal="center" vertical="center" wrapText="1"/>
    </xf>
    <xf numFmtId="0" fontId="0" fillId="9" borderId="0" xfId="0" applyFill="1"/>
    <xf numFmtId="0" fontId="1" fillId="4" borderId="4" xfId="0" applyFont="1" applyFill="1" applyBorder="1" applyAlignment="1">
      <alignment horizontal="center" vertical="center" wrapText="1"/>
    </xf>
    <xf numFmtId="0" fontId="0" fillId="9" borderId="0" xfId="0" applyFill="1"/>
    <xf numFmtId="0" fontId="1" fillId="6" borderId="4" xfId="0" applyFont="1" applyFill="1" applyBorder="1" applyAlignment="1">
      <alignment vertical="center" wrapText="1"/>
    </xf>
    <xf numFmtId="0" fontId="0" fillId="9" borderId="0" xfId="0" applyFill="1"/>
    <xf numFmtId="0" fontId="0" fillId="0" borderId="0" xfId="0" applyAlignment="1">
      <alignment horizontal="center" vertical="center" wrapText="1"/>
    </xf>
    <xf numFmtId="0" fontId="1" fillId="6" borderId="4" xfId="0" applyFont="1" applyFill="1" applyBorder="1" applyAlignment="1"/>
    <xf numFmtId="49" fontId="0" fillId="9" borderId="0" xfId="0" applyNumberFormat="1" applyFill="1" applyAlignment="1">
      <alignment horizontal="center" vertical="center" wrapText="1"/>
    </xf>
    <xf numFmtId="0" fontId="26" fillId="9" borderId="14" xfId="0" applyFont="1" applyFill="1" applyBorder="1" applyAlignment="1">
      <alignment horizontal="center"/>
    </xf>
    <xf numFmtId="0" fontId="0" fillId="9" borderId="0" xfId="0" applyFill="1"/>
    <xf numFmtId="0" fontId="1" fillId="9" borderId="0" xfId="0" applyFont="1" applyFill="1"/>
    <xf numFmtId="0" fontId="1" fillId="9" borderId="0" xfId="0" applyFont="1" applyFill="1" applyAlignment="1">
      <alignment wrapText="1"/>
    </xf>
    <xf numFmtId="0" fontId="23" fillId="0" borderId="5" xfId="0" applyFont="1" applyBorder="1" applyAlignment="1">
      <alignment horizontal="center" wrapText="1"/>
    </xf>
    <xf numFmtId="0" fontId="23" fillId="0" borderId="6" xfId="0" applyFont="1" applyBorder="1" applyAlignment="1">
      <alignment horizontal="center" wrapText="1"/>
    </xf>
    <xf numFmtId="0" fontId="23" fillId="0" borderId="7" xfId="0" applyFont="1" applyBorder="1" applyAlignment="1">
      <alignment horizont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7" fillId="0" borderId="0" xfId="0" applyFont="1" applyAlignment="1">
      <alignment horizontal="center" wrapText="1"/>
    </xf>
    <xf numFmtId="0" fontId="13" fillId="0" borderId="0" xfId="0" applyFont="1" applyAlignment="1">
      <alignment horizontal="center" wrapText="1"/>
    </xf>
    <xf numFmtId="0" fontId="8" fillId="4" borderId="0" xfId="0" applyFont="1" applyFill="1" applyAlignment="1">
      <alignment horizont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 fillId="6" borderId="0" xfId="0" applyFont="1" applyFill="1" applyAlignment="1">
      <alignment horizontal="center"/>
    </xf>
    <xf numFmtId="0" fontId="1" fillId="10" borderId="4" xfId="0" applyFont="1" applyFill="1" applyBorder="1" applyAlignment="1">
      <alignment horizontal="center"/>
    </xf>
    <xf numFmtId="0" fontId="0" fillId="10" borderId="4" xfId="0" applyFill="1" applyBorder="1" applyAlignment="1">
      <alignment horizontal="center"/>
    </xf>
    <xf numFmtId="0" fontId="1" fillId="11" borderId="1" xfId="0" applyFont="1" applyFill="1" applyBorder="1" applyAlignment="1">
      <alignment horizontal="center" vertical="center" wrapText="1"/>
    </xf>
    <xf numFmtId="0" fontId="0" fillId="11" borderId="2" xfId="0" applyFill="1" applyBorder="1" applyAlignment="1">
      <alignment horizontal="center" vertical="center" wrapText="1"/>
    </xf>
    <xf numFmtId="0" fontId="0" fillId="11" borderId="3" xfId="0"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0" fillId="11" borderId="1" xfId="0" applyFont="1" applyFill="1" applyBorder="1" applyAlignment="1">
      <alignment horizontal="center" vertical="center" wrapText="1"/>
    </xf>
    <xf numFmtId="0" fontId="0" fillId="11" borderId="2" xfId="0" applyFont="1" applyFill="1" applyBorder="1" applyAlignment="1">
      <alignment horizontal="center" vertical="center" wrapText="1"/>
    </xf>
    <xf numFmtId="0" fontId="0" fillId="11" borderId="3" xfId="0" applyFont="1" applyFill="1" applyBorder="1" applyAlignment="1">
      <alignment horizontal="center" vertical="center" wrapText="1"/>
    </xf>
    <xf numFmtId="0" fontId="0" fillId="9" borderId="0" xfId="0" applyFill="1" applyAlignment="1">
      <alignment horizontal="center" vertical="center"/>
    </xf>
    <xf numFmtId="0" fontId="0" fillId="9" borderId="15" xfId="0" applyFill="1" applyBorder="1" applyAlignment="1">
      <alignment horizontal="center"/>
    </xf>
    <xf numFmtId="0" fontId="0" fillId="9" borderId="17" xfId="0" applyFill="1" applyBorder="1" applyAlignment="1">
      <alignment horizontal="center"/>
    </xf>
    <xf numFmtId="0" fontId="0" fillId="9" borderId="16" xfId="0" applyFill="1" applyBorder="1" applyAlignment="1">
      <alignment horizontal="center"/>
    </xf>
    <xf numFmtId="0" fontId="26" fillId="9" borderId="14" xfId="0" applyFont="1" applyFill="1" applyBorder="1" applyAlignment="1">
      <alignment horizontal="center"/>
    </xf>
    <xf numFmtId="0" fontId="0" fillId="9" borderId="0" xfId="0" applyFill="1"/>
    <xf numFmtId="0" fontId="27" fillId="9" borderId="14" xfId="0" applyFont="1" applyFill="1" applyBorder="1" applyAlignment="1">
      <alignment horizontal="center"/>
    </xf>
    <xf numFmtId="0" fontId="1" fillId="6" borderId="4" xfId="0" applyFont="1" applyFill="1" applyBorder="1" applyAlignment="1">
      <alignment horizontal="center"/>
    </xf>
    <xf numFmtId="0" fontId="1" fillId="4" borderId="4" xfId="0" applyFont="1" applyFill="1" applyBorder="1" applyAlignment="1">
      <alignment horizontal="center" wrapText="1"/>
    </xf>
    <xf numFmtId="0" fontId="1" fillId="7" borderId="4" xfId="0" applyFont="1" applyFill="1" applyBorder="1" applyAlignment="1">
      <alignment horizont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6" borderId="18" xfId="0" applyFont="1" applyFill="1" applyBorder="1" applyAlignment="1">
      <alignment horizontal="center"/>
    </xf>
    <xf numFmtId="0" fontId="1" fillId="6" borderId="19" xfId="0" applyFont="1" applyFill="1" applyBorder="1" applyAlignment="1">
      <alignment horizontal="center"/>
    </xf>
    <xf numFmtId="0" fontId="1" fillId="6" borderId="20" xfId="0" applyFont="1" applyFill="1" applyBorder="1" applyAlignment="1">
      <alignment horizontal="center"/>
    </xf>
    <xf numFmtId="49" fontId="0" fillId="9" borderId="0" xfId="0" applyNumberFormat="1" applyFill="1" applyAlignment="1">
      <alignment horizontal="center" vertical="center" wrapText="1"/>
    </xf>
    <xf numFmtId="0" fontId="1" fillId="4" borderId="1" xfId="0" applyFont="1" applyFill="1" applyBorder="1" applyAlignment="1">
      <alignment horizontal="center" wrapText="1"/>
    </xf>
    <xf numFmtId="0" fontId="1" fillId="4" borderId="2" xfId="0" applyFont="1" applyFill="1" applyBorder="1" applyAlignment="1">
      <alignment horizontal="center" wrapText="1"/>
    </xf>
    <xf numFmtId="0" fontId="0" fillId="0" borderId="0" xfId="0" applyAlignment="1">
      <alignment horizontal="center" wrapText="1"/>
    </xf>
    <xf numFmtId="0" fontId="11" fillId="8" borderId="4" xfId="0" applyFont="1" applyFill="1" applyBorder="1" applyAlignment="1">
      <alignment horizontal="center" wrapText="1"/>
    </xf>
    <xf numFmtId="0" fontId="1" fillId="8" borderId="4" xfId="0" applyFont="1" applyFill="1" applyBorder="1" applyAlignment="1">
      <alignment horizontal="center" wrapText="1"/>
    </xf>
    <xf numFmtId="0" fontId="1" fillId="7" borderId="4" xfId="0" applyFont="1" applyFill="1" applyBorder="1" applyAlignment="1">
      <alignment horizontal="center"/>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0" fillId="9" borderId="0" xfId="0" applyFill="1" applyAlignment="1">
      <alignment horizontal="center" vertical="center" wrapText="1"/>
    </xf>
    <xf numFmtId="49" fontId="0" fillId="9" borderId="0" xfId="0" applyNumberFormat="1" applyFill="1" applyAlignment="1">
      <alignment horizontal="center" wrapText="1"/>
    </xf>
    <xf numFmtId="0" fontId="1" fillId="6" borderId="1" xfId="0" applyFont="1" applyFill="1" applyBorder="1" applyAlignment="1">
      <alignment horizontal="center"/>
    </xf>
    <xf numFmtId="0" fontId="1" fillId="6" borderId="3" xfId="0" applyFont="1" applyFill="1" applyBorder="1" applyAlignment="1">
      <alignment horizontal="center"/>
    </xf>
    <xf numFmtId="0" fontId="12" fillId="0" borderId="0" xfId="0" applyFont="1" applyAlignment="1">
      <alignment horizontal="center" wrapText="1"/>
    </xf>
    <xf numFmtId="0" fontId="14" fillId="0" borderId="0" xfId="0" applyFont="1" applyAlignment="1">
      <alignment horizontal="center" wrapText="1"/>
    </xf>
    <xf numFmtId="0" fontId="1" fillId="6" borderId="2" xfId="0" applyFont="1" applyFill="1" applyBorder="1" applyAlignment="1">
      <alignment horizontal="center"/>
    </xf>
    <xf numFmtId="0" fontId="10" fillId="5" borderId="0" xfId="41" applyFont="1" applyFill="1" applyAlignment="1">
      <alignment horizontal="left" vertical="center" wrapText="1"/>
    </xf>
  </cellXfs>
  <cellStyles count="178">
    <cellStyle name="Dia" xfId="159"/>
    <cellStyle name="Encabez1" xfId="160"/>
    <cellStyle name="Encabez2" xfId="161"/>
    <cellStyle name="Fijo" xfId="162"/>
    <cellStyle name="Financiero" xfId="16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Monetario" xfId="164"/>
    <cellStyle name="Normal" xfId="0" builtinId="0"/>
    <cellStyle name="Normal 2" xfId="41"/>
    <cellStyle name="Normal 2 2" xfId="130"/>
    <cellStyle name="Normal 2_EVOLUACION MERCADO DE TRABAJO trabajo" xfId="165"/>
    <cellStyle name="Normal 3" xfId="166"/>
    <cellStyle name="Porcentaje" xfId="167"/>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100" b="1" i="0" u="none" strike="noStrike" baseline="0">
                <a:solidFill>
                  <a:srgbClr val="000000"/>
                </a:solidFill>
                <a:latin typeface="Verdana"/>
                <a:ea typeface="Verdana"/>
                <a:cs typeface="Verdana"/>
              </a:defRPr>
            </a:pPr>
            <a:r>
              <a:rPr lang="en-US"/>
              <a:t>Pirámide poblacional 1914</a:t>
            </a:r>
          </a:p>
        </c:rich>
      </c:tx>
      <c:layout>
        <c:manualLayout>
          <c:xMode val="edge"/>
          <c:yMode val="edge"/>
          <c:x val="0.281496172811035"/>
          <c:y val="0.0336393900129573"/>
        </c:manualLayout>
      </c:layout>
      <c:overlay val="0"/>
      <c:spPr>
        <a:noFill/>
        <a:ln w="25400">
          <a:noFill/>
        </a:ln>
      </c:spPr>
    </c:title>
    <c:autoTitleDeleted val="0"/>
    <c:plotArea>
      <c:layout>
        <c:manualLayout>
          <c:layoutTarget val="inner"/>
          <c:xMode val="edge"/>
          <c:yMode val="edge"/>
          <c:x val="0.0899915132231409"/>
          <c:y val="0.131489340423462"/>
          <c:w val="0.889451002786858"/>
          <c:h val="0.763649630920873"/>
        </c:manualLayout>
      </c:layout>
      <c:barChart>
        <c:barDir val="bar"/>
        <c:grouping val="stacked"/>
        <c:varyColors val="0"/>
        <c:ser>
          <c:idx val="0"/>
          <c:order val="0"/>
          <c:tx>
            <c:v>VARONES</c:v>
          </c:tx>
          <c:spPr>
            <a:solidFill>
              <a:srgbClr val="99CCFF"/>
            </a:solidFill>
            <a:ln w="12700">
              <a:solidFill>
                <a:srgbClr val="000000"/>
              </a:solidFill>
              <a:prstDash val="solid"/>
            </a:ln>
          </c:spPr>
          <c:invertIfNegative val="0"/>
          <c:cat>
            <c:strLit>
              <c:ptCount val="18"/>
              <c:pt idx="0">
                <c:v>_x0003_0-4</c:v>
              </c:pt>
              <c:pt idx="1">
                <c:v>_x0003_5-9</c:v>
              </c:pt>
              <c:pt idx="2">
                <c:v>_x0005_10-14</c:v>
              </c:pt>
              <c:pt idx="3">
                <c:v>_x0005_15-19</c:v>
              </c:pt>
              <c:pt idx="4">
                <c:v>_x0005_20-24</c:v>
              </c:pt>
              <c:pt idx="5">
                <c:v>_x0005_25-29</c:v>
              </c:pt>
              <c:pt idx="6">
                <c:v>_x0005_30-34</c:v>
              </c:pt>
              <c:pt idx="7">
                <c:v>_x0005_35-39</c:v>
              </c:pt>
              <c:pt idx="8">
                <c:v>_x0005_40-44</c:v>
              </c:pt>
              <c:pt idx="9">
                <c:v>_x0005_45-49</c:v>
              </c:pt>
              <c:pt idx="10">
                <c:v>_x0005_50-54</c:v>
              </c:pt>
              <c:pt idx="11">
                <c:v>_x0005_55-59</c:v>
              </c:pt>
              <c:pt idx="12">
                <c:v>_x0005_60-64</c:v>
              </c:pt>
              <c:pt idx="13">
                <c:v>_x0005_65-69</c:v>
              </c:pt>
              <c:pt idx="14">
                <c:v>_x0005_70-74</c:v>
              </c:pt>
              <c:pt idx="15">
                <c:v>_x0005_75-79</c:v>
              </c:pt>
              <c:pt idx="16">
                <c:v>_x0005_80-84</c:v>
              </c:pt>
              <c:pt idx="17">
                <c:v>_x0003_+85</c:v>
              </c:pt>
            </c:strLit>
          </c:cat>
          <c:val>
            <c:numLit>
              <c:formatCode>General</c:formatCode>
              <c:ptCount val="18"/>
              <c:pt idx="0">
                <c:v>-582051.0</c:v>
              </c:pt>
              <c:pt idx="1">
                <c:v>-517069.0</c:v>
              </c:pt>
              <c:pt idx="2">
                <c:v>-437794.0</c:v>
              </c:pt>
              <c:pt idx="3">
                <c:v>-434321.0</c:v>
              </c:pt>
              <c:pt idx="4">
                <c:v>-457900.0</c:v>
              </c:pt>
              <c:pt idx="5">
                <c:v>-420159.0</c:v>
              </c:pt>
              <c:pt idx="6">
                <c:v>-332379.0</c:v>
              </c:pt>
              <c:pt idx="7">
                <c:v>-264407.0</c:v>
              </c:pt>
              <c:pt idx="8">
                <c:v>-212449.0</c:v>
              </c:pt>
              <c:pt idx="9">
                <c:v>-166098.0</c:v>
              </c:pt>
              <c:pt idx="10">
                <c:v>-140458.0</c:v>
              </c:pt>
              <c:pt idx="11">
                <c:v>-94141.0</c:v>
              </c:pt>
              <c:pt idx="12">
                <c:v>-73216.0</c:v>
              </c:pt>
              <c:pt idx="13">
                <c:v>-39058.0</c:v>
              </c:pt>
              <c:pt idx="14">
                <c:v>-26923.0</c:v>
              </c:pt>
              <c:pt idx="15">
                <c:v>-12615.0</c:v>
              </c:pt>
              <c:pt idx="16">
                <c:v>-7244.0</c:v>
              </c:pt>
              <c:pt idx="17">
                <c:v>-4898.0</c:v>
              </c:pt>
            </c:numLit>
          </c:val>
        </c:ser>
        <c:ser>
          <c:idx val="1"/>
          <c:order val="1"/>
          <c:tx>
            <c:v>MUJERES</c:v>
          </c:tx>
          <c:spPr>
            <a:solidFill>
              <a:srgbClr val="FF8080"/>
            </a:solidFill>
            <a:ln w="12700">
              <a:solidFill>
                <a:srgbClr val="000000"/>
              </a:solidFill>
              <a:prstDash val="solid"/>
            </a:ln>
          </c:spPr>
          <c:invertIfNegative val="0"/>
          <c:cat>
            <c:strLit>
              <c:ptCount val="18"/>
              <c:pt idx="0">
                <c:v>_x0003_0-4</c:v>
              </c:pt>
              <c:pt idx="1">
                <c:v>_x0003_5-9</c:v>
              </c:pt>
              <c:pt idx="2">
                <c:v>_x0005_10-14</c:v>
              </c:pt>
              <c:pt idx="3">
                <c:v>_x0005_15-19</c:v>
              </c:pt>
              <c:pt idx="4">
                <c:v>_x0005_20-24</c:v>
              </c:pt>
              <c:pt idx="5">
                <c:v>_x0005_25-29</c:v>
              </c:pt>
              <c:pt idx="6">
                <c:v>_x0005_30-34</c:v>
              </c:pt>
              <c:pt idx="7">
                <c:v>_x0005_35-39</c:v>
              </c:pt>
              <c:pt idx="8">
                <c:v>_x0005_40-44</c:v>
              </c:pt>
              <c:pt idx="9">
                <c:v>_x0005_45-49</c:v>
              </c:pt>
              <c:pt idx="10">
                <c:v>_x0005_50-54</c:v>
              </c:pt>
              <c:pt idx="11">
                <c:v>_x0005_55-59</c:v>
              </c:pt>
              <c:pt idx="12">
                <c:v>_x0005_60-64</c:v>
              </c:pt>
              <c:pt idx="13">
                <c:v>_x0005_65-69</c:v>
              </c:pt>
              <c:pt idx="14">
                <c:v>_x0005_70-74</c:v>
              </c:pt>
              <c:pt idx="15">
                <c:v>_x0005_75-79</c:v>
              </c:pt>
              <c:pt idx="16">
                <c:v>_x0005_80-84</c:v>
              </c:pt>
              <c:pt idx="17">
                <c:v>_x0003_+85</c:v>
              </c:pt>
            </c:strLit>
          </c:cat>
          <c:val>
            <c:numLit>
              <c:formatCode>General</c:formatCode>
              <c:ptCount val="18"/>
              <c:pt idx="0">
                <c:v>566656.0</c:v>
              </c:pt>
              <c:pt idx="1">
                <c:v>503565.0</c:v>
              </c:pt>
              <c:pt idx="2">
                <c:v>420787.0</c:v>
              </c:pt>
              <c:pt idx="3">
                <c:v>406255.0</c:v>
              </c:pt>
              <c:pt idx="4">
                <c:v>382934.0</c:v>
              </c:pt>
              <c:pt idx="5">
                <c:v>322870.0</c:v>
              </c:pt>
              <c:pt idx="6">
                <c:v>234760.0</c:v>
              </c:pt>
              <c:pt idx="7">
                <c:v>207265.0</c:v>
              </c:pt>
              <c:pt idx="8">
                <c:v>154932.0</c:v>
              </c:pt>
              <c:pt idx="9">
                <c:v>125445.0</c:v>
              </c:pt>
              <c:pt idx="10">
                <c:v>105715.0</c:v>
              </c:pt>
              <c:pt idx="11">
                <c:v>71420.0</c:v>
              </c:pt>
              <c:pt idx="12">
                <c:v>62097.0</c:v>
              </c:pt>
              <c:pt idx="13">
                <c:v>34304.0</c:v>
              </c:pt>
              <c:pt idx="14">
                <c:v>26386.0</c:v>
              </c:pt>
              <c:pt idx="15">
                <c:v>13018.0</c:v>
              </c:pt>
              <c:pt idx="16">
                <c:v>9274.0</c:v>
              </c:pt>
              <c:pt idx="17">
                <c:v>8055.0</c:v>
              </c:pt>
            </c:numLit>
          </c:val>
        </c:ser>
        <c:dLbls>
          <c:showLegendKey val="0"/>
          <c:showVal val="0"/>
          <c:showCatName val="0"/>
          <c:showSerName val="0"/>
          <c:showPercent val="0"/>
          <c:showBubbleSize val="0"/>
        </c:dLbls>
        <c:gapWidth val="0"/>
        <c:overlap val="100"/>
        <c:axId val="2132991528"/>
        <c:axId val="2086018264"/>
      </c:barChart>
      <c:catAx>
        <c:axId val="2132991528"/>
        <c:scaling>
          <c:orientation val="minMax"/>
        </c:scaling>
        <c:delete val="0"/>
        <c:axPos val="l"/>
        <c:numFmt formatCode="General" sourceLinked="1"/>
        <c:majorTickMark val="out"/>
        <c:minorTickMark val="out"/>
        <c:tickLblPos val="low"/>
        <c:spPr>
          <a:ln w="3175">
            <a:solidFill>
              <a:srgbClr val="000000"/>
            </a:solidFill>
            <a:prstDash val="solid"/>
          </a:ln>
        </c:spPr>
        <c:txPr>
          <a:bodyPr rot="0" vert="horz"/>
          <a:lstStyle/>
          <a:p>
            <a:pPr>
              <a:defRPr lang="en-US" sz="825" b="0" i="0" u="none" strike="noStrike" baseline="0">
                <a:solidFill>
                  <a:srgbClr val="000000"/>
                </a:solidFill>
                <a:latin typeface="Arial"/>
                <a:ea typeface="Arial"/>
                <a:cs typeface="Arial"/>
              </a:defRPr>
            </a:pPr>
            <a:endParaRPr lang="en-US"/>
          </a:p>
        </c:txPr>
        <c:crossAx val="2086018264"/>
        <c:crosses val="autoZero"/>
        <c:auto val="1"/>
        <c:lblAlgn val="ctr"/>
        <c:lblOffset val="100"/>
        <c:tickLblSkip val="1"/>
        <c:tickMarkSkip val="1"/>
        <c:noMultiLvlLbl val="0"/>
      </c:catAx>
      <c:valAx>
        <c:axId val="2086018264"/>
        <c:scaling>
          <c:orientation val="minMax"/>
          <c:max val="1.8E6"/>
          <c:min val="-1.8E6"/>
        </c:scaling>
        <c:delete val="0"/>
        <c:axPos val="b"/>
        <c:majorGridlines>
          <c:spPr>
            <a:ln w="3175">
              <a:solidFill>
                <a:srgbClr val="000000"/>
              </a:solidFill>
              <a:prstDash val="solid"/>
            </a:ln>
          </c:spPr>
        </c:majorGridlines>
        <c:numFmt formatCode="General" sourceLinked="1"/>
        <c:majorTickMark val="none"/>
        <c:minorTickMark val="none"/>
        <c:tickLblPos val="none"/>
        <c:spPr>
          <a:ln w="3175">
            <a:solidFill>
              <a:srgbClr val="000000"/>
            </a:solidFill>
            <a:prstDash val="solid"/>
          </a:ln>
        </c:spPr>
        <c:txPr>
          <a:bodyPr/>
          <a:lstStyle/>
          <a:p>
            <a:pPr>
              <a:defRPr lang="en-US"/>
            </a:pPr>
            <a:endParaRPr lang="en-US"/>
          </a:p>
        </c:txPr>
        <c:crossAx val="2132991528"/>
        <c:crosses val="autoZero"/>
        <c:crossBetween val="between"/>
        <c:majorUnit val="200000.0"/>
        <c:minorUnit val="40000.0"/>
      </c:valAx>
      <c:spPr>
        <a:noFill/>
        <a:ln w="12700">
          <a:solidFill>
            <a:srgbClr val="808080"/>
          </a:solidFill>
          <a:prstDash val="solid"/>
        </a:ln>
      </c:spPr>
    </c:plotArea>
    <c:legend>
      <c:legendPos val="r"/>
      <c:layout>
        <c:manualLayout>
          <c:xMode val="edge"/>
          <c:yMode val="edge"/>
          <c:x val="0.228155204606907"/>
          <c:y val="0.90579549897479"/>
          <c:w val="0.565533645461802"/>
          <c:h val="0.0652172759261847"/>
        </c:manualLayout>
      </c:layout>
      <c:overlay val="0"/>
      <c:spPr>
        <a:solidFill>
          <a:srgbClr val="FFFFFF"/>
        </a:solidFill>
        <a:ln w="3175">
          <a:solidFill>
            <a:srgbClr val="000000"/>
          </a:solidFill>
          <a:prstDash val="solid"/>
        </a:ln>
      </c:spPr>
      <c:txPr>
        <a:bodyPr/>
        <a:lstStyle/>
        <a:p>
          <a:pPr>
            <a:defRPr lang="en-US"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1.0" l="0.750000000000001" r="0.750000000000001" t="1.0" header="0.0" footer="0.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100" b="1" i="0" u="none" strike="noStrike" baseline="0">
                <a:solidFill>
                  <a:srgbClr val="000000"/>
                </a:solidFill>
                <a:latin typeface="Verdana"/>
                <a:ea typeface="Verdana"/>
                <a:cs typeface="Verdana"/>
              </a:defRPr>
            </a:pPr>
            <a:r>
              <a:rPr lang="en-US"/>
              <a:t>Pirámide poblacional 1947</a:t>
            </a:r>
          </a:p>
        </c:rich>
      </c:tx>
      <c:layout>
        <c:manualLayout>
          <c:xMode val="edge"/>
          <c:yMode val="edge"/>
          <c:x val="0.281496172811035"/>
          <c:y val="0.0336393900129573"/>
        </c:manualLayout>
      </c:layout>
      <c:overlay val="0"/>
      <c:spPr>
        <a:noFill/>
        <a:ln w="25400">
          <a:noFill/>
        </a:ln>
      </c:spPr>
    </c:title>
    <c:autoTitleDeleted val="0"/>
    <c:plotArea>
      <c:layout>
        <c:manualLayout>
          <c:layoutTarget val="inner"/>
          <c:xMode val="edge"/>
          <c:yMode val="edge"/>
          <c:x val="0.0899915132231409"/>
          <c:y val="0.121374775775502"/>
          <c:w val="0.889451002786858"/>
          <c:h val="0.761120989758881"/>
        </c:manualLayout>
      </c:layout>
      <c:barChart>
        <c:barDir val="bar"/>
        <c:grouping val="stacked"/>
        <c:varyColors val="0"/>
        <c:ser>
          <c:idx val="0"/>
          <c:order val="0"/>
          <c:tx>
            <c:v>VARONES</c:v>
          </c:tx>
          <c:spPr>
            <a:solidFill>
              <a:srgbClr val="99CCFF"/>
            </a:solidFill>
            <a:ln w="12700">
              <a:solidFill>
                <a:srgbClr val="000000"/>
              </a:solidFill>
              <a:prstDash val="solid"/>
            </a:ln>
          </c:spPr>
          <c:invertIfNegative val="0"/>
          <c:cat>
            <c:strLit>
              <c:ptCount val="18"/>
              <c:pt idx="0">
                <c:v>_x0003_0-4</c:v>
              </c:pt>
              <c:pt idx="1">
                <c:v>_x0003_5-9</c:v>
              </c:pt>
              <c:pt idx="2">
                <c:v>_x0005_10-14</c:v>
              </c:pt>
              <c:pt idx="3">
                <c:v>_x0005_15-19</c:v>
              </c:pt>
              <c:pt idx="4">
                <c:v>_x0005_20-24</c:v>
              </c:pt>
              <c:pt idx="5">
                <c:v>_x0005_25-29</c:v>
              </c:pt>
              <c:pt idx="6">
                <c:v>_x0005_30-34</c:v>
              </c:pt>
              <c:pt idx="7">
                <c:v>_x0005_35-39</c:v>
              </c:pt>
              <c:pt idx="8">
                <c:v>_x0005_40-44</c:v>
              </c:pt>
              <c:pt idx="9">
                <c:v>_x0005_45-49</c:v>
              </c:pt>
              <c:pt idx="10">
                <c:v>_x0005_50-54</c:v>
              </c:pt>
              <c:pt idx="11">
                <c:v>_x0005_55-59</c:v>
              </c:pt>
              <c:pt idx="12">
                <c:v>_x0005_60-64</c:v>
              </c:pt>
              <c:pt idx="13">
                <c:v>_x0005_65-69</c:v>
              </c:pt>
              <c:pt idx="14">
                <c:v>_x0005_70-74</c:v>
              </c:pt>
              <c:pt idx="15">
                <c:v>_x0005_75-79</c:v>
              </c:pt>
              <c:pt idx="16">
                <c:v>_x0005_80-84</c:v>
              </c:pt>
              <c:pt idx="17">
                <c:v>_x0003_+85</c:v>
              </c:pt>
            </c:strLit>
          </c:cat>
          <c:val>
            <c:numLit>
              <c:formatCode>General</c:formatCode>
              <c:ptCount val="18"/>
              <c:pt idx="0">
                <c:v>-901654.0</c:v>
              </c:pt>
              <c:pt idx="1">
                <c:v>-798228.0</c:v>
              </c:pt>
              <c:pt idx="2">
                <c:v>-772310.0</c:v>
              </c:pt>
              <c:pt idx="3">
                <c:v>-789087.0</c:v>
              </c:pt>
              <c:pt idx="4">
                <c:v>-748810.0</c:v>
              </c:pt>
              <c:pt idx="5">
                <c:v>-642096.0</c:v>
              </c:pt>
              <c:pt idx="6">
                <c:v>-617742.0</c:v>
              </c:pt>
              <c:pt idx="7">
                <c:v>-597599.0</c:v>
              </c:pt>
              <c:pt idx="8">
                <c:v>-553191.0</c:v>
              </c:pt>
              <c:pt idx="9">
                <c:v>-467999.0</c:v>
              </c:pt>
              <c:pt idx="10">
                <c:v>-386103.0</c:v>
              </c:pt>
              <c:pt idx="11">
                <c:v>-316080.0</c:v>
              </c:pt>
              <c:pt idx="12">
                <c:v>-224704.0</c:v>
              </c:pt>
              <c:pt idx="13">
                <c:v>-142180.0</c:v>
              </c:pt>
              <c:pt idx="14">
                <c:v>-84396.0</c:v>
              </c:pt>
              <c:pt idx="15">
                <c:v>-43651.0</c:v>
              </c:pt>
              <c:pt idx="16">
                <c:v>-21334.0</c:v>
              </c:pt>
              <c:pt idx="17">
                <c:v>-11061.0</c:v>
              </c:pt>
            </c:numLit>
          </c:val>
        </c:ser>
        <c:ser>
          <c:idx val="1"/>
          <c:order val="1"/>
          <c:tx>
            <c:v>MUJERES</c:v>
          </c:tx>
          <c:spPr>
            <a:solidFill>
              <a:srgbClr val="FF8080"/>
            </a:solidFill>
            <a:ln w="12700">
              <a:solidFill>
                <a:srgbClr val="000000"/>
              </a:solidFill>
              <a:prstDash val="solid"/>
            </a:ln>
          </c:spPr>
          <c:invertIfNegative val="0"/>
          <c:dLbls>
            <c:spPr>
              <a:noFill/>
              <a:ln w="25400">
                <a:noFill/>
              </a:ln>
            </c:spPr>
            <c:txPr>
              <a:bodyPr/>
              <a:lstStyle/>
              <a:p>
                <a:pPr>
                  <a:defRPr lang="en-US"/>
                </a:pPr>
                <a:endParaRPr lang="en-US"/>
              </a:p>
            </c:txPr>
            <c:dLblPos val="inEnd"/>
            <c:showLegendKey val="0"/>
            <c:showVal val="1"/>
            <c:showCatName val="0"/>
            <c:showSerName val="0"/>
            <c:showPercent val="0"/>
            <c:showBubbleSize val="0"/>
            <c:showLeaderLines val="0"/>
          </c:dLbls>
          <c:val>
            <c:numLit>
              <c:formatCode>General</c:formatCode>
              <c:ptCount val="18"/>
              <c:pt idx="0">
                <c:v>879755.0</c:v>
              </c:pt>
              <c:pt idx="1">
                <c:v>779451.0</c:v>
              </c:pt>
              <c:pt idx="2">
                <c:v>753024.0</c:v>
              </c:pt>
              <c:pt idx="3">
                <c:v>780749.0</c:v>
              </c:pt>
              <c:pt idx="4">
                <c:v>741135.0</c:v>
              </c:pt>
              <c:pt idx="5">
                <c:v>644072.0</c:v>
              </c:pt>
              <c:pt idx="6">
                <c:v>609581.0</c:v>
              </c:pt>
              <c:pt idx="7">
                <c:v>561238.0</c:v>
              </c:pt>
              <c:pt idx="8">
                <c:v>473416.0</c:v>
              </c:pt>
              <c:pt idx="9">
                <c:v>402584.0</c:v>
              </c:pt>
              <c:pt idx="10">
                <c:v>312283.0</c:v>
              </c:pt>
              <c:pt idx="11">
                <c:v>262046.0</c:v>
              </c:pt>
              <c:pt idx="12">
                <c:v>193668.0</c:v>
              </c:pt>
              <c:pt idx="13">
                <c:v>135655.0</c:v>
              </c:pt>
              <c:pt idx="14">
                <c:v>84635.0</c:v>
              </c:pt>
              <c:pt idx="15">
                <c:v>51088.0</c:v>
              </c:pt>
              <c:pt idx="16">
                <c:v>23968.0</c:v>
              </c:pt>
              <c:pt idx="17">
                <c:v>19310.0</c:v>
              </c:pt>
            </c:numLit>
          </c:val>
        </c:ser>
        <c:dLbls>
          <c:showLegendKey val="0"/>
          <c:showVal val="0"/>
          <c:showCatName val="0"/>
          <c:showSerName val="0"/>
          <c:showPercent val="0"/>
          <c:showBubbleSize val="0"/>
        </c:dLbls>
        <c:gapWidth val="0"/>
        <c:overlap val="100"/>
        <c:axId val="2083432776"/>
        <c:axId val="2083497656"/>
      </c:barChart>
      <c:catAx>
        <c:axId val="2083432776"/>
        <c:scaling>
          <c:orientation val="minMax"/>
        </c:scaling>
        <c:delete val="0"/>
        <c:axPos val="l"/>
        <c:numFmt formatCode="General" sourceLinked="1"/>
        <c:majorTickMark val="out"/>
        <c:minorTickMark val="out"/>
        <c:tickLblPos val="low"/>
        <c:spPr>
          <a:ln w="3175">
            <a:solidFill>
              <a:srgbClr val="000000"/>
            </a:solidFill>
            <a:prstDash val="solid"/>
          </a:ln>
        </c:spPr>
        <c:txPr>
          <a:bodyPr rot="0" vert="horz"/>
          <a:lstStyle/>
          <a:p>
            <a:pPr>
              <a:defRPr lang="en-US" sz="825" b="0" i="0" u="none" strike="noStrike" baseline="0">
                <a:solidFill>
                  <a:srgbClr val="000000"/>
                </a:solidFill>
                <a:latin typeface="Arial"/>
                <a:ea typeface="Arial"/>
                <a:cs typeface="Arial"/>
              </a:defRPr>
            </a:pPr>
            <a:endParaRPr lang="en-US"/>
          </a:p>
        </c:txPr>
        <c:crossAx val="2083497656"/>
        <c:crossesAt val="0.0"/>
        <c:auto val="1"/>
        <c:lblAlgn val="ctr"/>
        <c:lblOffset val="100"/>
        <c:tickLblSkip val="1"/>
        <c:tickMarkSkip val="1"/>
        <c:noMultiLvlLbl val="0"/>
      </c:catAx>
      <c:valAx>
        <c:axId val="2083497656"/>
        <c:scaling>
          <c:orientation val="minMax"/>
          <c:max val="1.8E6"/>
          <c:min val="-1.8E6"/>
        </c:scaling>
        <c:delete val="0"/>
        <c:axPos val="b"/>
        <c:majorGridlines>
          <c:spPr>
            <a:ln w="3175">
              <a:solidFill>
                <a:srgbClr val="000000"/>
              </a:solidFill>
              <a:prstDash val="solid"/>
            </a:ln>
          </c:spPr>
        </c:majorGridlines>
        <c:numFmt formatCode="General" sourceLinked="1"/>
        <c:majorTickMark val="none"/>
        <c:minorTickMark val="none"/>
        <c:tickLblPos val="none"/>
        <c:spPr>
          <a:ln w="3175">
            <a:solidFill>
              <a:srgbClr val="000000"/>
            </a:solidFill>
            <a:prstDash val="solid"/>
          </a:ln>
        </c:spPr>
        <c:txPr>
          <a:bodyPr/>
          <a:lstStyle/>
          <a:p>
            <a:pPr>
              <a:defRPr lang="en-US"/>
            </a:pPr>
            <a:endParaRPr lang="en-US"/>
          </a:p>
        </c:txPr>
        <c:crossAx val="2083432776"/>
        <c:crosses val="autoZero"/>
        <c:crossBetween val="between"/>
        <c:majorUnit val="200000.0"/>
        <c:minorUnit val="40000.0"/>
      </c:valAx>
      <c:spPr>
        <a:noFill/>
        <a:ln w="12700">
          <a:solidFill>
            <a:srgbClr val="808080"/>
          </a:solidFill>
          <a:prstDash val="solid"/>
        </a:ln>
      </c:spPr>
    </c:plotArea>
    <c:legend>
      <c:legendPos val="r"/>
      <c:layout>
        <c:manualLayout>
          <c:xMode val="edge"/>
          <c:yMode val="edge"/>
          <c:x val="0.223300838551441"/>
          <c:y val="0.916665044962486"/>
          <c:w val="0.558252096378604"/>
          <c:h val="0.0543477299384875"/>
        </c:manualLayout>
      </c:layout>
      <c:overlay val="0"/>
      <c:spPr>
        <a:solidFill>
          <a:srgbClr val="FFFFFF"/>
        </a:solidFill>
        <a:ln w="3175">
          <a:solidFill>
            <a:srgbClr val="000000"/>
          </a:solidFill>
          <a:prstDash val="solid"/>
        </a:ln>
      </c:spPr>
      <c:txPr>
        <a:bodyPr/>
        <a:lstStyle/>
        <a:p>
          <a:pPr>
            <a:defRPr lang="en-US" sz="94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1.0" l="0.750000000000001" r="0.750000000000001" t="1.0" header="0.0" footer="0.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100" b="1" i="0" u="none" strike="noStrike" baseline="0">
                <a:solidFill>
                  <a:srgbClr val="000000"/>
                </a:solidFill>
                <a:latin typeface="Verdana"/>
                <a:ea typeface="Verdana"/>
                <a:cs typeface="Verdana"/>
              </a:defRPr>
            </a:pPr>
            <a:r>
              <a:rPr lang="en-US"/>
              <a:t>Pirámide poblacional 1960</a:t>
            </a:r>
          </a:p>
        </c:rich>
      </c:tx>
      <c:layout>
        <c:manualLayout>
          <c:xMode val="edge"/>
          <c:yMode val="edge"/>
          <c:x val="0.281496172811035"/>
          <c:y val="0.0336393900129573"/>
        </c:manualLayout>
      </c:layout>
      <c:overlay val="0"/>
      <c:spPr>
        <a:noFill/>
        <a:ln w="25400">
          <a:noFill/>
        </a:ln>
      </c:spPr>
    </c:title>
    <c:autoTitleDeleted val="0"/>
    <c:plotArea>
      <c:layout>
        <c:manualLayout>
          <c:layoutTarget val="inner"/>
          <c:xMode val="edge"/>
          <c:yMode val="edge"/>
          <c:x val="0.0899915132231409"/>
          <c:y val="0.128960699261471"/>
          <c:w val="0.883172525120127"/>
          <c:h val="0.771235554406839"/>
        </c:manualLayout>
      </c:layout>
      <c:barChart>
        <c:barDir val="bar"/>
        <c:grouping val="stacked"/>
        <c:varyColors val="0"/>
        <c:ser>
          <c:idx val="0"/>
          <c:order val="0"/>
          <c:tx>
            <c:v>VARONES</c:v>
          </c:tx>
          <c:spPr>
            <a:solidFill>
              <a:srgbClr val="99CCFF"/>
            </a:solidFill>
            <a:ln w="12700">
              <a:solidFill>
                <a:srgbClr val="000000"/>
              </a:solidFill>
              <a:prstDash val="solid"/>
            </a:ln>
          </c:spPr>
          <c:invertIfNegative val="0"/>
          <c:cat>
            <c:strLit>
              <c:ptCount val="18"/>
              <c:pt idx="0">
                <c:v>_x0003_0-4</c:v>
              </c:pt>
              <c:pt idx="1">
                <c:v>_x0003_5-9</c:v>
              </c:pt>
              <c:pt idx="2">
                <c:v>_x0005_10-14</c:v>
              </c:pt>
              <c:pt idx="3">
                <c:v>_x0005_15-19</c:v>
              </c:pt>
              <c:pt idx="4">
                <c:v>_x0005_20-24</c:v>
              </c:pt>
              <c:pt idx="5">
                <c:v>_x0005_25-29</c:v>
              </c:pt>
              <c:pt idx="6">
                <c:v>_x0005_30-34</c:v>
              </c:pt>
              <c:pt idx="7">
                <c:v>_x0005_35-39</c:v>
              </c:pt>
              <c:pt idx="8">
                <c:v>_x0005_40-44</c:v>
              </c:pt>
              <c:pt idx="9">
                <c:v>_x0005_45-49</c:v>
              </c:pt>
              <c:pt idx="10">
                <c:v>_x0005_50-54</c:v>
              </c:pt>
              <c:pt idx="11">
                <c:v>_x0005_55-59</c:v>
              </c:pt>
              <c:pt idx="12">
                <c:v>_x0005_60-64</c:v>
              </c:pt>
              <c:pt idx="13">
                <c:v>_x0005_65-69</c:v>
              </c:pt>
              <c:pt idx="14">
                <c:v>_x0005_70-74</c:v>
              </c:pt>
              <c:pt idx="15">
                <c:v>_x0005_75-79</c:v>
              </c:pt>
              <c:pt idx="16">
                <c:v>_x0005_80-84</c:v>
              </c:pt>
              <c:pt idx="17">
                <c:v>_x0003_+85</c:v>
              </c:pt>
            </c:strLit>
          </c:cat>
          <c:val>
            <c:numLit>
              <c:formatCode>General</c:formatCode>
              <c:ptCount val="18"/>
              <c:pt idx="0">
                <c:v>-1.078868E6</c:v>
              </c:pt>
              <c:pt idx="1">
                <c:v>-1.049986E6</c:v>
              </c:pt>
              <c:pt idx="2">
                <c:v>-975704.0</c:v>
              </c:pt>
              <c:pt idx="3">
                <c:v>-834062.0</c:v>
              </c:pt>
              <c:pt idx="4">
                <c:v>-755130.0</c:v>
              </c:pt>
              <c:pt idx="5">
                <c:v>-765559.0</c:v>
              </c:pt>
              <c:pt idx="6">
                <c:v>-773374.0</c:v>
              </c:pt>
              <c:pt idx="7">
                <c:v>-721351.0</c:v>
              </c:pt>
              <c:pt idx="8">
                <c:v>-607057.0</c:v>
              </c:pt>
              <c:pt idx="9">
                <c:v>-591456.0</c:v>
              </c:pt>
              <c:pt idx="10">
                <c:v>-521173.0</c:v>
              </c:pt>
              <c:pt idx="11">
                <c:v>-442786.0</c:v>
              </c:pt>
              <c:pt idx="12">
                <c:v>-330433.0</c:v>
              </c:pt>
              <c:pt idx="13">
                <c:v>-236908.0</c:v>
              </c:pt>
              <c:pt idx="14">
                <c:v>-160203.0</c:v>
              </c:pt>
              <c:pt idx="15">
                <c:v>-85011.0</c:v>
              </c:pt>
              <c:pt idx="16">
                <c:v>-37101.0</c:v>
              </c:pt>
              <c:pt idx="17">
                <c:v>-18565.0</c:v>
              </c:pt>
            </c:numLit>
          </c:val>
        </c:ser>
        <c:ser>
          <c:idx val="1"/>
          <c:order val="1"/>
          <c:tx>
            <c:v>MUJERES</c:v>
          </c:tx>
          <c:spPr>
            <a:solidFill>
              <a:srgbClr val="FF8080"/>
            </a:solidFill>
            <a:ln w="12700">
              <a:solidFill>
                <a:srgbClr val="000000"/>
              </a:solidFill>
              <a:prstDash val="solid"/>
            </a:ln>
          </c:spPr>
          <c:invertIfNegative val="0"/>
          <c:dLbls>
            <c:spPr>
              <a:noFill/>
              <a:ln w="25400">
                <a:noFill/>
              </a:ln>
            </c:spPr>
            <c:txPr>
              <a:bodyPr/>
              <a:lstStyle/>
              <a:p>
                <a:pPr>
                  <a:defRPr lang="en-US"/>
                </a:pPr>
                <a:endParaRPr lang="en-US"/>
              </a:p>
            </c:txPr>
            <c:showLegendKey val="0"/>
            <c:showVal val="1"/>
            <c:showCatName val="0"/>
            <c:showSerName val="0"/>
            <c:showPercent val="0"/>
            <c:showBubbleSize val="0"/>
            <c:showLeaderLines val="0"/>
          </c:dLbls>
          <c:val>
            <c:numLit>
              <c:formatCode>General</c:formatCode>
              <c:ptCount val="18"/>
              <c:pt idx="0">
                <c:v>1.051702E6</c:v>
              </c:pt>
              <c:pt idx="1">
                <c:v>1.026378E6</c:v>
              </c:pt>
              <c:pt idx="2">
                <c:v>962737.0</c:v>
              </c:pt>
              <c:pt idx="3">
                <c:v>851786.0</c:v>
              </c:pt>
              <c:pt idx="4">
                <c:v>775990.0</c:v>
              </c:pt>
              <c:pt idx="5">
                <c:v>773708.0</c:v>
              </c:pt>
              <c:pt idx="6">
                <c:v>787574.0</c:v>
              </c:pt>
              <c:pt idx="7">
                <c:v>722183.0</c:v>
              </c:pt>
              <c:pt idx="8">
                <c:v>609337.0</c:v>
              </c:pt>
              <c:pt idx="9">
                <c:v>588781.0</c:v>
              </c:pt>
              <c:pt idx="10">
                <c:v>497866.0</c:v>
              </c:pt>
              <c:pt idx="11">
                <c:v>413124.0</c:v>
              </c:pt>
              <c:pt idx="12">
                <c:v>325820.0</c:v>
              </c:pt>
              <c:pt idx="13">
                <c:v>235836.0</c:v>
              </c:pt>
              <c:pt idx="14">
                <c:v>172242.0</c:v>
              </c:pt>
              <c:pt idx="15">
                <c:v>99662.0</c:v>
              </c:pt>
              <c:pt idx="16">
                <c:v>50431.0</c:v>
              </c:pt>
              <c:pt idx="17">
                <c:v>31964.0</c:v>
              </c:pt>
            </c:numLit>
          </c:val>
        </c:ser>
        <c:dLbls>
          <c:showLegendKey val="0"/>
          <c:showVal val="0"/>
          <c:showCatName val="0"/>
          <c:showSerName val="0"/>
          <c:showPercent val="0"/>
          <c:showBubbleSize val="0"/>
        </c:dLbls>
        <c:gapWidth val="0"/>
        <c:overlap val="100"/>
        <c:axId val="2038885752"/>
        <c:axId val="2039092488"/>
      </c:barChart>
      <c:catAx>
        <c:axId val="2038885752"/>
        <c:scaling>
          <c:orientation val="minMax"/>
        </c:scaling>
        <c:delete val="0"/>
        <c:axPos val="l"/>
        <c:numFmt formatCode="General" sourceLinked="1"/>
        <c:majorTickMark val="out"/>
        <c:minorTickMark val="out"/>
        <c:tickLblPos val="low"/>
        <c:spPr>
          <a:ln w="3175">
            <a:solidFill>
              <a:srgbClr val="000000"/>
            </a:solidFill>
            <a:prstDash val="solid"/>
          </a:ln>
        </c:spPr>
        <c:txPr>
          <a:bodyPr rot="0" vert="horz"/>
          <a:lstStyle/>
          <a:p>
            <a:pPr>
              <a:defRPr lang="en-US" sz="825" b="0" i="0" u="none" strike="noStrike" baseline="0">
                <a:solidFill>
                  <a:srgbClr val="000000"/>
                </a:solidFill>
                <a:latin typeface="Arial"/>
                <a:ea typeface="Arial"/>
                <a:cs typeface="Arial"/>
              </a:defRPr>
            </a:pPr>
            <a:endParaRPr lang="en-US"/>
          </a:p>
        </c:txPr>
        <c:crossAx val="2039092488"/>
        <c:crosses val="autoZero"/>
        <c:auto val="1"/>
        <c:lblAlgn val="ctr"/>
        <c:lblOffset val="100"/>
        <c:tickLblSkip val="1"/>
        <c:tickMarkSkip val="1"/>
        <c:noMultiLvlLbl val="0"/>
      </c:catAx>
      <c:valAx>
        <c:axId val="2039092488"/>
        <c:scaling>
          <c:orientation val="minMax"/>
          <c:max val="1.8E6"/>
          <c:min val="-1.8E6"/>
        </c:scaling>
        <c:delete val="0"/>
        <c:axPos val="b"/>
        <c:majorGridlines>
          <c:spPr>
            <a:ln w="3175">
              <a:solidFill>
                <a:srgbClr val="000000"/>
              </a:solidFill>
              <a:prstDash val="solid"/>
            </a:ln>
          </c:spPr>
        </c:majorGridlines>
        <c:numFmt formatCode="General" sourceLinked="1"/>
        <c:majorTickMark val="none"/>
        <c:minorTickMark val="none"/>
        <c:tickLblPos val="none"/>
        <c:spPr>
          <a:ln w="3175">
            <a:solidFill>
              <a:srgbClr val="000000"/>
            </a:solidFill>
            <a:prstDash val="solid"/>
          </a:ln>
        </c:spPr>
        <c:txPr>
          <a:bodyPr/>
          <a:lstStyle/>
          <a:p>
            <a:pPr>
              <a:defRPr lang="en-US"/>
            </a:pPr>
            <a:endParaRPr lang="en-US"/>
          </a:p>
        </c:txPr>
        <c:crossAx val="2038885752"/>
        <c:crosses val="autoZero"/>
        <c:crossBetween val="between"/>
        <c:majorUnit val="200000.0"/>
        <c:minorUnit val="40000.0"/>
      </c:valAx>
      <c:spPr>
        <a:noFill/>
        <a:ln w="12700">
          <a:solidFill>
            <a:srgbClr val="808080"/>
          </a:solidFill>
          <a:prstDash val="solid"/>
        </a:ln>
      </c:spPr>
    </c:plotArea>
    <c:legend>
      <c:legendPos val="r"/>
      <c:layout>
        <c:manualLayout>
          <c:xMode val="edge"/>
          <c:yMode val="edge"/>
          <c:x val="0.165048445885849"/>
          <c:y val="0.913041862966588"/>
          <c:w val="0.706310261070319"/>
          <c:h val="0.0652172759261847"/>
        </c:manualLayout>
      </c:layout>
      <c:overlay val="0"/>
      <c:spPr>
        <a:solidFill>
          <a:srgbClr val="FFFFFF"/>
        </a:solidFill>
        <a:ln w="3175">
          <a:solidFill>
            <a:srgbClr val="000000"/>
          </a:solidFill>
          <a:prstDash val="solid"/>
        </a:ln>
      </c:spPr>
      <c:txPr>
        <a:bodyPr/>
        <a:lstStyle/>
        <a:p>
          <a:pPr>
            <a:defRPr lang="en-US"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1.0" l="0.750000000000001" r="0.750000000000001" t="1.0" header="0.0" footer="0.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100" b="1" i="0" u="none" strike="noStrike" baseline="0">
                <a:solidFill>
                  <a:srgbClr val="000000"/>
                </a:solidFill>
                <a:latin typeface="Verdana"/>
                <a:ea typeface="Verdana"/>
                <a:cs typeface="Verdana"/>
              </a:defRPr>
            </a:pPr>
            <a:r>
              <a:rPr lang="en-US"/>
              <a:t>Piramide poblacional 1970</a:t>
            </a:r>
          </a:p>
        </c:rich>
      </c:tx>
      <c:layout>
        <c:manualLayout>
          <c:xMode val="edge"/>
          <c:yMode val="edge"/>
          <c:x val="0.282907565424616"/>
          <c:y val="0.0335365294528057"/>
        </c:manualLayout>
      </c:layout>
      <c:overlay val="0"/>
      <c:spPr>
        <a:noFill/>
        <a:ln w="25400">
          <a:noFill/>
        </a:ln>
      </c:spPr>
    </c:title>
    <c:autoTitleDeleted val="0"/>
    <c:plotArea>
      <c:layout>
        <c:manualLayout>
          <c:layoutTarget val="inner"/>
          <c:xMode val="edge"/>
          <c:yMode val="edge"/>
          <c:x val="0.0899915132231409"/>
          <c:y val="0.121374775775502"/>
          <c:w val="0.851780136786474"/>
          <c:h val="0.771235554406839"/>
        </c:manualLayout>
      </c:layout>
      <c:barChart>
        <c:barDir val="bar"/>
        <c:grouping val="stacked"/>
        <c:varyColors val="0"/>
        <c:ser>
          <c:idx val="0"/>
          <c:order val="0"/>
          <c:tx>
            <c:v>VARONES</c:v>
          </c:tx>
          <c:spPr>
            <a:solidFill>
              <a:srgbClr val="99CCFF"/>
            </a:solidFill>
            <a:ln w="12700">
              <a:solidFill>
                <a:srgbClr val="000000"/>
              </a:solidFill>
              <a:prstDash val="solid"/>
            </a:ln>
          </c:spPr>
          <c:invertIfNegative val="0"/>
          <c:cat>
            <c:strLit>
              <c:ptCount val="18"/>
              <c:pt idx="0">
                <c:v>_x0003_0-4</c:v>
              </c:pt>
              <c:pt idx="1">
                <c:v>_x0003_5-9</c:v>
              </c:pt>
              <c:pt idx="2">
                <c:v>_x0005_10-14</c:v>
              </c:pt>
              <c:pt idx="3">
                <c:v>_x0005_15-19</c:v>
              </c:pt>
              <c:pt idx="4">
                <c:v>_x0005_20-24</c:v>
              </c:pt>
              <c:pt idx="5">
                <c:v>_x0005_25-29</c:v>
              </c:pt>
              <c:pt idx="6">
                <c:v>_x0005_30-34</c:v>
              </c:pt>
              <c:pt idx="7">
                <c:v>_x0005_35-39</c:v>
              </c:pt>
              <c:pt idx="8">
                <c:v>_x0005_40-44</c:v>
              </c:pt>
              <c:pt idx="9">
                <c:v>_x0005_45-49</c:v>
              </c:pt>
              <c:pt idx="10">
                <c:v>_x0005_50-54</c:v>
              </c:pt>
              <c:pt idx="11">
                <c:v>_x0005_55-59</c:v>
              </c:pt>
              <c:pt idx="12">
                <c:v>_x0005_60-64</c:v>
              </c:pt>
              <c:pt idx="13">
                <c:v>_x0005_65-69</c:v>
              </c:pt>
              <c:pt idx="14">
                <c:v>_x0005_70-74</c:v>
              </c:pt>
              <c:pt idx="15">
                <c:v>_x0005_75-79</c:v>
              </c:pt>
              <c:pt idx="16">
                <c:v>_x0005_80-84</c:v>
              </c:pt>
              <c:pt idx="17">
                <c:v>_x0003_+85</c:v>
              </c:pt>
            </c:strLit>
          </c:cat>
          <c:val>
            <c:numLit>
              <c:formatCode>General</c:formatCode>
              <c:ptCount val="18"/>
              <c:pt idx="0">
                <c:v>-1.19695E6</c:v>
              </c:pt>
              <c:pt idx="1">
                <c:v>-1.16305E6</c:v>
              </c:pt>
              <c:pt idx="2">
                <c:v>-1.1143E6</c:v>
              </c:pt>
              <c:pt idx="3">
                <c:v>-1.05885E6</c:v>
              </c:pt>
              <c:pt idx="4">
                <c:v>-969950.0</c:v>
              </c:pt>
              <c:pt idx="5">
                <c:v>-842550.0</c:v>
              </c:pt>
              <c:pt idx="6">
                <c:v>-784700.0</c:v>
              </c:pt>
              <c:pt idx="7">
                <c:v>-779000.0</c:v>
              </c:pt>
              <c:pt idx="8">
                <c:v>-769500.0</c:v>
              </c:pt>
              <c:pt idx="9">
                <c:v>-683550.0</c:v>
              </c:pt>
              <c:pt idx="10">
                <c:v>-562300.0</c:v>
              </c:pt>
              <c:pt idx="11">
                <c:v>-517800.0</c:v>
              </c:pt>
              <c:pt idx="12">
                <c:v>-436050.0</c:v>
              </c:pt>
              <c:pt idx="13">
                <c:v>-322100.0</c:v>
              </c:pt>
              <c:pt idx="14">
                <c:v>-202250.0</c:v>
              </c:pt>
              <c:pt idx="15">
                <c:v>-123150.0</c:v>
              </c:pt>
              <c:pt idx="16">
                <c:v>-62450.0</c:v>
              </c:pt>
              <c:pt idx="17">
                <c:v>-28500.0</c:v>
              </c:pt>
            </c:numLit>
          </c:val>
        </c:ser>
        <c:ser>
          <c:idx val="1"/>
          <c:order val="1"/>
          <c:tx>
            <c:v>MUJERES</c:v>
          </c:tx>
          <c:spPr>
            <a:solidFill>
              <a:srgbClr val="FF8080"/>
            </a:solidFill>
            <a:ln w="12700">
              <a:solidFill>
                <a:srgbClr val="000000"/>
              </a:solidFill>
              <a:prstDash val="solid"/>
            </a:ln>
          </c:spPr>
          <c:invertIfNegative val="0"/>
          <c:dLbls>
            <c:spPr>
              <a:noFill/>
              <a:ln w="25400">
                <a:noFill/>
              </a:ln>
            </c:spPr>
            <c:txPr>
              <a:bodyPr/>
              <a:lstStyle/>
              <a:p>
                <a:pPr>
                  <a:defRPr lang="en-US"/>
                </a:pPr>
                <a:endParaRPr lang="en-US"/>
              </a:p>
            </c:txPr>
            <c:showLegendKey val="0"/>
            <c:showVal val="1"/>
            <c:showCatName val="0"/>
            <c:showSerName val="0"/>
            <c:showPercent val="0"/>
            <c:showBubbleSize val="0"/>
            <c:showLeaderLines val="0"/>
          </c:dLbls>
          <c:val>
            <c:numLit>
              <c:formatCode>General</c:formatCode>
              <c:ptCount val="18"/>
              <c:pt idx="0">
                <c:v>1.15835E6</c:v>
              </c:pt>
              <c:pt idx="1">
                <c:v>1.13395E6</c:v>
              </c:pt>
              <c:pt idx="2">
                <c:v>1.08685E6</c:v>
              </c:pt>
              <c:pt idx="3">
                <c:v>1.03985E6</c:v>
              </c:pt>
              <c:pt idx="4">
                <c:v>980550.0</c:v>
              </c:pt>
              <c:pt idx="5">
                <c:v>860150.0</c:v>
              </c:pt>
              <c:pt idx="6">
                <c:v>795650.0</c:v>
              </c:pt>
              <c:pt idx="7">
                <c:v>767400.0</c:v>
              </c:pt>
              <c:pt idx="8">
                <c:v>769600.0</c:v>
              </c:pt>
              <c:pt idx="9">
                <c:v>698950.0</c:v>
              </c:pt>
              <c:pt idx="10">
                <c:v>584800.0</c:v>
              </c:pt>
              <c:pt idx="11">
                <c:v>549250.0</c:v>
              </c:pt>
              <c:pt idx="12">
                <c:v>454750.0</c:v>
              </c:pt>
              <c:pt idx="13">
                <c:v>350450.0</c:v>
              </c:pt>
              <c:pt idx="14">
                <c:v>244200.0</c:v>
              </c:pt>
              <c:pt idx="15">
                <c:v>156550.0</c:v>
              </c:pt>
              <c:pt idx="16">
                <c:v>89400.0</c:v>
              </c:pt>
              <c:pt idx="17">
                <c:v>52350.0</c:v>
              </c:pt>
            </c:numLit>
          </c:val>
        </c:ser>
        <c:dLbls>
          <c:showLegendKey val="0"/>
          <c:showVal val="0"/>
          <c:showCatName val="0"/>
          <c:showSerName val="0"/>
          <c:showPercent val="0"/>
          <c:showBubbleSize val="0"/>
        </c:dLbls>
        <c:gapWidth val="0"/>
        <c:overlap val="100"/>
        <c:axId val="2083299272"/>
        <c:axId val="2083302568"/>
      </c:barChart>
      <c:catAx>
        <c:axId val="2083299272"/>
        <c:scaling>
          <c:orientation val="minMax"/>
        </c:scaling>
        <c:delete val="0"/>
        <c:axPos val="l"/>
        <c:numFmt formatCode="General" sourceLinked="1"/>
        <c:majorTickMark val="out"/>
        <c:minorTickMark val="out"/>
        <c:tickLblPos val="low"/>
        <c:spPr>
          <a:ln w="3175">
            <a:solidFill>
              <a:srgbClr val="000000"/>
            </a:solidFill>
            <a:prstDash val="solid"/>
          </a:ln>
        </c:spPr>
        <c:txPr>
          <a:bodyPr rot="0" vert="horz"/>
          <a:lstStyle/>
          <a:p>
            <a:pPr>
              <a:defRPr lang="en-US" sz="825" b="0" i="0" u="none" strike="noStrike" baseline="0">
                <a:solidFill>
                  <a:srgbClr val="000000"/>
                </a:solidFill>
                <a:latin typeface="Arial"/>
                <a:ea typeface="Arial"/>
                <a:cs typeface="Arial"/>
              </a:defRPr>
            </a:pPr>
            <a:endParaRPr lang="en-US"/>
          </a:p>
        </c:txPr>
        <c:crossAx val="2083302568"/>
        <c:crosses val="autoZero"/>
        <c:auto val="1"/>
        <c:lblAlgn val="ctr"/>
        <c:lblOffset val="100"/>
        <c:tickLblSkip val="1"/>
        <c:tickMarkSkip val="1"/>
        <c:noMultiLvlLbl val="0"/>
      </c:catAx>
      <c:valAx>
        <c:axId val="2083302568"/>
        <c:scaling>
          <c:orientation val="minMax"/>
          <c:max val="1.8E6"/>
          <c:min val="-1.8E6"/>
        </c:scaling>
        <c:delete val="0"/>
        <c:axPos val="b"/>
        <c:majorGridlines>
          <c:spPr>
            <a:ln w="3175">
              <a:solidFill>
                <a:srgbClr val="000000"/>
              </a:solidFill>
              <a:prstDash val="solid"/>
            </a:ln>
          </c:spPr>
        </c:majorGridlines>
        <c:numFmt formatCode="General" sourceLinked="1"/>
        <c:majorTickMark val="none"/>
        <c:minorTickMark val="none"/>
        <c:tickLblPos val="none"/>
        <c:spPr>
          <a:ln w="3175">
            <a:solidFill>
              <a:srgbClr val="000000"/>
            </a:solidFill>
            <a:prstDash val="solid"/>
          </a:ln>
        </c:spPr>
        <c:txPr>
          <a:bodyPr/>
          <a:lstStyle/>
          <a:p>
            <a:pPr>
              <a:defRPr lang="en-US"/>
            </a:pPr>
            <a:endParaRPr lang="en-US"/>
          </a:p>
        </c:txPr>
        <c:crossAx val="2083299272"/>
        <c:crosses val="autoZero"/>
        <c:crossBetween val="between"/>
        <c:majorUnit val="200000.0"/>
        <c:minorUnit val="40000.0"/>
      </c:valAx>
      <c:spPr>
        <a:noFill/>
        <a:ln w="12700">
          <a:solidFill>
            <a:srgbClr val="808080"/>
          </a:solidFill>
          <a:prstDash val="solid"/>
        </a:ln>
      </c:spPr>
    </c:plotArea>
    <c:legend>
      <c:legendPos val="r"/>
      <c:layout>
        <c:manualLayout>
          <c:xMode val="edge"/>
          <c:yMode val="edge"/>
          <c:x val="0.165048445885849"/>
          <c:y val="0.909418680970687"/>
          <c:w val="0.706310261070319"/>
          <c:h val="0.0652172759261847"/>
        </c:manualLayout>
      </c:layout>
      <c:overlay val="0"/>
      <c:spPr>
        <a:solidFill>
          <a:srgbClr val="FFFFFF"/>
        </a:solidFill>
        <a:ln w="3175">
          <a:solidFill>
            <a:srgbClr val="000000"/>
          </a:solidFill>
          <a:prstDash val="solid"/>
        </a:ln>
      </c:spPr>
      <c:txPr>
        <a:bodyPr/>
        <a:lstStyle/>
        <a:p>
          <a:pPr>
            <a:defRPr lang="en-US"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1.0" l="0.750000000000001" r="0.750000000000001" t="1.0" header="0.0" footer="0.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100" b="1" i="0" u="none" strike="noStrike" baseline="0">
                <a:solidFill>
                  <a:srgbClr val="000000"/>
                </a:solidFill>
                <a:latin typeface="Verdana"/>
                <a:ea typeface="Verdana"/>
                <a:cs typeface="Verdana"/>
              </a:defRPr>
            </a:pPr>
            <a:r>
              <a:rPr lang="en-US"/>
              <a:t>Piramide poblacional 1980</a:t>
            </a:r>
          </a:p>
        </c:rich>
      </c:tx>
      <c:layout>
        <c:manualLayout>
          <c:xMode val="edge"/>
          <c:yMode val="edge"/>
          <c:x val="0.282907565424616"/>
          <c:y val="0.0335365294528057"/>
        </c:manualLayout>
      </c:layout>
      <c:overlay val="0"/>
      <c:spPr>
        <a:noFill/>
        <a:ln w="25400">
          <a:noFill/>
        </a:ln>
      </c:spPr>
    </c:title>
    <c:autoTitleDeleted val="0"/>
    <c:plotArea>
      <c:layout>
        <c:manualLayout>
          <c:layoutTarget val="inner"/>
          <c:xMode val="edge"/>
          <c:yMode val="edge"/>
          <c:x val="0.117198249778974"/>
          <c:y val="0.116317493451523"/>
          <c:w val="0.82457340023064"/>
          <c:h val="0.745949142786942"/>
        </c:manualLayout>
      </c:layout>
      <c:barChart>
        <c:barDir val="bar"/>
        <c:grouping val="stacked"/>
        <c:varyColors val="0"/>
        <c:ser>
          <c:idx val="0"/>
          <c:order val="0"/>
          <c:tx>
            <c:v>VARONES</c:v>
          </c:tx>
          <c:spPr>
            <a:solidFill>
              <a:srgbClr val="99CCFF"/>
            </a:solidFill>
            <a:ln w="12700">
              <a:solidFill>
                <a:srgbClr val="000000"/>
              </a:solidFill>
              <a:prstDash val="solid"/>
            </a:ln>
          </c:spPr>
          <c:invertIfNegative val="0"/>
          <c:cat>
            <c:strLit>
              <c:ptCount val="18"/>
              <c:pt idx="0">
                <c:v>_x0003_0-4</c:v>
              </c:pt>
              <c:pt idx="1">
                <c:v>_x0003_5-9</c:v>
              </c:pt>
              <c:pt idx="2">
                <c:v>_x0005_10-14</c:v>
              </c:pt>
              <c:pt idx="3">
                <c:v>_x0005_15-19</c:v>
              </c:pt>
              <c:pt idx="4">
                <c:v>_x0005_20-24</c:v>
              </c:pt>
              <c:pt idx="5">
                <c:v>_x0005_25-29</c:v>
              </c:pt>
              <c:pt idx="6">
                <c:v>_x0005_30-34</c:v>
              </c:pt>
              <c:pt idx="7">
                <c:v>_x0005_35-39</c:v>
              </c:pt>
              <c:pt idx="8">
                <c:v>_x0005_40-44</c:v>
              </c:pt>
              <c:pt idx="9">
                <c:v>_x0005_45-49</c:v>
              </c:pt>
              <c:pt idx="10">
                <c:v>_x0005_50-54</c:v>
              </c:pt>
              <c:pt idx="11">
                <c:v>_x0005_55-59</c:v>
              </c:pt>
              <c:pt idx="12">
                <c:v>_x0005_60-64</c:v>
              </c:pt>
              <c:pt idx="13">
                <c:v>_x0005_65-69</c:v>
              </c:pt>
              <c:pt idx="14">
                <c:v>_x0005_70-74</c:v>
              </c:pt>
              <c:pt idx="15">
                <c:v>_x0005_75-79</c:v>
              </c:pt>
              <c:pt idx="16">
                <c:v>_x0005_80-84</c:v>
              </c:pt>
              <c:pt idx="17">
                <c:v>_x0003_+85</c:v>
              </c:pt>
            </c:strLit>
          </c:cat>
          <c:val>
            <c:numLit>
              <c:formatCode>General</c:formatCode>
              <c:ptCount val="18"/>
              <c:pt idx="0">
                <c:v>-1.640005E6</c:v>
              </c:pt>
              <c:pt idx="1">
                <c:v>-1.407213E6</c:v>
              </c:pt>
              <c:pt idx="2">
                <c:v>-1.240209E6</c:v>
              </c:pt>
              <c:pt idx="3">
                <c:v>-1.173841E6</c:v>
              </c:pt>
              <c:pt idx="4">
                <c:v>-1.09981E6</c:v>
              </c:pt>
              <c:pt idx="5">
                <c:v>-1.050065E6</c:v>
              </c:pt>
              <c:pt idx="6">
                <c:v>-979816.0</c:v>
              </c:pt>
              <c:pt idx="7">
                <c:v>-855293.0</c:v>
              </c:pt>
              <c:pt idx="8">
                <c:v>-772913.0</c:v>
              </c:pt>
              <c:pt idx="9">
                <c:v>-748046.0</c:v>
              </c:pt>
              <c:pt idx="10">
                <c:v>-709825.0</c:v>
              </c:pt>
              <c:pt idx="11">
                <c:v>-620972.0</c:v>
              </c:pt>
              <c:pt idx="12">
                <c:v>-469993.0</c:v>
              </c:pt>
              <c:pt idx="13">
                <c:v>-397567.0</c:v>
              </c:pt>
              <c:pt idx="14">
                <c:v>-279279.0</c:v>
              </c:pt>
              <c:pt idx="15">
                <c:v>-181291.0</c:v>
              </c:pt>
              <c:pt idx="16">
                <c:v>-85524.0</c:v>
              </c:pt>
              <c:pt idx="17">
                <c:v>-44321.0</c:v>
              </c:pt>
            </c:numLit>
          </c:val>
        </c:ser>
        <c:ser>
          <c:idx val="1"/>
          <c:order val="1"/>
          <c:tx>
            <c:v>MUJERES</c:v>
          </c:tx>
          <c:spPr>
            <a:solidFill>
              <a:srgbClr val="FF8080"/>
            </a:solidFill>
            <a:ln w="12700">
              <a:solidFill>
                <a:srgbClr val="000000"/>
              </a:solidFill>
              <a:prstDash val="solid"/>
            </a:ln>
          </c:spPr>
          <c:invertIfNegative val="0"/>
          <c:dLbls>
            <c:spPr>
              <a:noFill/>
              <a:ln w="25400">
                <a:noFill/>
              </a:ln>
            </c:spPr>
            <c:txPr>
              <a:bodyPr/>
              <a:lstStyle/>
              <a:p>
                <a:pPr>
                  <a:defRPr lang="en-US"/>
                </a:pPr>
                <a:endParaRPr lang="en-US"/>
              </a:p>
            </c:txPr>
            <c:showLegendKey val="0"/>
            <c:showVal val="1"/>
            <c:showCatName val="0"/>
            <c:showSerName val="0"/>
            <c:showPercent val="0"/>
            <c:showBubbleSize val="0"/>
            <c:showLeaderLines val="0"/>
          </c:dLbls>
          <c:val>
            <c:numLit>
              <c:formatCode>General</c:formatCode>
              <c:ptCount val="18"/>
              <c:pt idx="0">
                <c:v>1.600836E6</c:v>
              </c:pt>
              <c:pt idx="1">
                <c:v>1.376543E6</c:v>
              </c:pt>
              <c:pt idx="2">
                <c:v>1.215962E6</c:v>
              </c:pt>
              <c:pt idx="3">
                <c:v>1.167647E6</c:v>
              </c:pt>
              <c:pt idx="4">
                <c:v>1.124347E6</c:v>
              </c:pt>
              <c:pt idx="5">
                <c:v>1.074218E6</c:v>
              </c:pt>
              <c:pt idx="6">
                <c:v>994377.0</c:v>
              </c:pt>
              <c:pt idx="7">
                <c:v>869013.0</c:v>
              </c:pt>
              <c:pt idx="8">
                <c:v>775702.0</c:v>
              </c:pt>
              <c:pt idx="9">
                <c:v>748741.0</c:v>
              </c:pt>
              <c:pt idx="10">
                <c:v>749808.0</c:v>
              </c:pt>
              <c:pt idx="11">
                <c:v>659561.0</c:v>
              </c:pt>
              <c:pt idx="12">
                <c:v>532126.0</c:v>
              </c:pt>
              <c:pt idx="13">
                <c:v>476239.0</c:v>
              </c:pt>
              <c:pt idx="14">
                <c:v>355241.0</c:v>
              </c:pt>
              <c:pt idx="15">
                <c:v>245572.0</c:v>
              </c:pt>
              <c:pt idx="16">
                <c:v>138377.0</c:v>
              </c:pt>
              <c:pt idx="17">
                <c:v>87153.0</c:v>
              </c:pt>
            </c:numLit>
          </c:val>
        </c:ser>
        <c:dLbls>
          <c:showLegendKey val="0"/>
          <c:showVal val="0"/>
          <c:showCatName val="0"/>
          <c:showSerName val="0"/>
          <c:showPercent val="0"/>
          <c:showBubbleSize val="0"/>
        </c:dLbls>
        <c:gapWidth val="0"/>
        <c:overlap val="100"/>
        <c:axId val="2083284440"/>
        <c:axId val="2083287736"/>
      </c:barChart>
      <c:catAx>
        <c:axId val="2083284440"/>
        <c:scaling>
          <c:orientation val="minMax"/>
        </c:scaling>
        <c:delete val="0"/>
        <c:axPos val="l"/>
        <c:numFmt formatCode="General" sourceLinked="1"/>
        <c:majorTickMark val="out"/>
        <c:minorTickMark val="out"/>
        <c:tickLblPos val="low"/>
        <c:spPr>
          <a:ln w="3175">
            <a:solidFill>
              <a:srgbClr val="000000"/>
            </a:solidFill>
            <a:prstDash val="solid"/>
          </a:ln>
        </c:spPr>
        <c:txPr>
          <a:bodyPr rot="0" vert="horz"/>
          <a:lstStyle/>
          <a:p>
            <a:pPr>
              <a:defRPr lang="en-US" sz="825" b="0" i="0" u="none" strike="noStrike" baseline="0">
                <a:solidFill>
                  <a:srgbClr val="000000"/>
                </a:solidFill>
                <a:latin typeface="Arial"/>
                <a:ea typeface="Arial"/>
                <a:cs typeface="Arial"/>
              </a:defRPr>
            </a:pPr>
            <a:endParaRPr lang="en-US"/>
          </a:p>
        </c:txPr>
        <c:crossAx val="2083287736"/>
        <c:crosses val="autoZero"/>
        <c:auto val="1"/>
        <c:lblAlgn val="ctr"/>
        <c:lblOffset val="100"/>
        <c:tickLblSkip val="1"/>
        <c:tickMarkSkip val="1"/>
        <c:noMultiLvlLbl val="0"/>
      </c:catAx>
      <c:valAx>
        <c:axId val="2083287736"/>
        <c:scaling>
          <c:orientation val="minMax"/>
          <c:max val="1.8E6"/>
          <c:min val="-1.8E6"/>
        </c:scaling>
        <c:delete val="0"/>
        <c:axPos val="b"/>
        <c:majorGridlines>
          <c:spPr>
            <a:ln w="3175">
              <a:solidFill>
                <a:srgbClr val="000000"/>
              </a:solidFill>
              <a:prstDash val="solid"/>
            </a:ln>
          </c:spPr>
        </c:majorGridlines>
        <c:numFmt formatCode="General" sourceLinked="1"/>
        <c:majorTickMark val="none"/>
        <c:minorTickMark val="none"/>
        <c:tickLblPos val="none"/>
        <c:spPr>
          <a:ln w="3175">
            <a:solidFill>
              <a:srgbClr val="000000"/>
            </a:solidFill>
            <a:prstDash val="solid"/>
          </a:ln>
        </c:spPr>
        <c:txPr>
          <a:bodyPr/>
          <a:lstStyle/>
          <a:p>
            <a:pPr>
              <a:defRPr lang="en-US"/>
            </a:pPr>
            <a:endParaRPr lang="en-US"/>
          </a:p>
        </c:txPr>
        <c:crossAx val="2083284440"/>
        <c:crosses val="autoZero"/>
        <c:crossBetween val="between"/>
        <c:majorUnit val="200000.0"/>
        <c:minorUnit val="40000.0"/>
      </c:valAx>
      <c:spPr>
        <a:noFill/>
        <a:ln w="12700">
          <a:solidFill>
            <a:srgbClr val="808080"/>
          </a:solidFill>
          <a:prstDash val="solid"/>
        </a:ln>
      </c:spPr>
    </c:plotArea>
    <c:legend>
      <c:legendPos val="r"/>
      <c:layout>
        <c:manualLayout>
          <c:xMode val="edge"/>
          <c:yMode val="edge"/>
          <c:x val="0.16747562891358"/>
          <c:y val="0.909418680970687"/>
          <c:w val="0.706310261070319"/>
          <c:h val="0.0652172759261847"/>
        </c:manualLayout>
      </c:layout>
      <c:overlay val="0"/>
      <c:spPr>
        <a:solidFill>
          <a:srgbClr val="FFFFFF"/>
        </a:solidFill>
        <a:ln w="3175">
          <a:solidFill>
            <a:srgbClr val="000000"/>
          </a:solidFill>
          <a:prstDash val="solid"/>
        </a:ln>
      </c:spPr>
      <c:txPr>
        <a:bodyPr/>
        <a:lstStyle/>
        <a:p>
          <a:pPr>
            <a:defRPr lang="en-US"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1.0" l="0.750000000000001" r="0.750000000000001" t="1.0" header="0.0" footer="0.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100" b="1" i="0" u="none" strike="noStrike" baseline="0">
                <a:solidFill>
                  <a:srgbClr val="000000"/>
                </a:solidFill>
                <a:latin typeface="Verdana"/>
                <a:ea typeface="Verdana"/>
                <a:cs typeface="Verdana"/>
              </a:defRPr>
            </a:pPr>
            <a:r>
              <a:rPr lang="en-US"/>
              <a:t>Piramide poblacional 1991</a:t>
            </a:r>
          </a:p>
        </c:rich>
      </c:tx>
      <c:layout>
        <c:manualLayout>
          <c:xMode val="edge"/>
          <c:yMode val="edge"/>
          <c:x val="0.282907565424616"/>
          <c:y val="0.0335365294528057"/>
        </c:manualLayout>
      </c:layout>
      <c:overlay val="0"/>
      <c:spPr>
        <a:noFill/>
        <a:ln w="25400">
          <a:noFill/>
        </a:ln>
      </c:spPr>
    </c:title>
    <c:autoTitleDeleted val="0"/>
    <c:plotArea>
      <c:layout>
        <c:manualLayout>
          <c:layoutTarget val="inner"/>
          <c:xMode val="edge"/>
          <c:yMode val="edge"/>
          <c:x val="0.0899915132231409"/>
          <c:y val="0.121374775775502"/>
          <c:w val="0.851780136786474"/>
          <c:h val="0.771235554406839"/>
        </c:manualLayout>
      </c:layout>
      <c:barChart>
        <c:barDir val="bar"/>
        <c:grouping val="stacked"/>
        <c:varyColors val="0"/>
        <c:ser>
          <c:idx val="0"/>
          <c:order val="0"/>
          <c:tx>
            <c:v>VARONES</c:v>
          </c:tx>
          <c:spPr>
            <a:solidFill>
              <a:srgbClr val="99CCFF"/>
            </a:solidFill>
            <a:ln w="12700">
              <a:solidFill>
                <a:srgbClr val="000000"/>
              </a:solidFill>
              <a:prstDash val="solid"/>
            </a:ln>
          </c:spPr>
          <c:invertIfNegative val="0"/>
          <c:cat>
            <c:strLit>
              <c:ptCount val="18"/>
              <c:pt idx="0">
                <c:v>_x0003_0-4</c:v>
              </c:pt>
              <c:pt idx="1">
                <c:v>_x0003_5-9</c:v>
              </c:pt>
              <c:pt idx="2">
                <c:v>_x0005_10-14</c:v>
              </c:pt>
              <c:pt idx="3">
                <c:v>_x0005_15-19</c:v>
              </c:pt>
              <c:pt idx="4">
                <c:v>_x0005_20-24</c:v>
              </c:pt>
              <c:pt idx="5">
                <c:v>_x0005_25-29</c:v>
              </c:pt>
              <c:pt idx="6">
                <c:v>_x0005_30-34</c:v>
              </c:pt>
              <c:pt idx="7">
                <c:v>_x0005_35-39</c:v>
              </c:pt>
              <c:pt idx="8">
                <c:v>_x0005_40-44</c:v>
              </c:pt>
              <c:pt idx="9">
                <c:v>_x0005_45-49</c:v>
              </c:pt>
              <c:pt idx="10">
                <c:v>_x0005_50-54</c:v>
              </c:pt>
              <c:pt idx="11">
                <c:v>_x0005_55-59</c:v>
              </c:pt>
              <c:pt idx="12">
                <c:v>_x0005_60-64</c:v>
              </c:pt>
              <c:pt idx="13">
                <c:v>_x0005_65-69</c:v>
              </c:pt>
              <c:pt idx="14">
                <c:v>_x0005_70-74</c:v>
              </c:pt>
              <c:pt idx="15">
                <c:v>_x0005_75-79</c:v>
              </c:pt>
              <c:pt idx="16">
                <c:v>_x0005_80-84</c:v>
              </c:pt>
              <c:pt idx="17">
                <c:v>_x0003_+85</c:v>
              </c:pt>
            </c:strLit>
          </c:cat>
          <c:val>
            <c:numLit>
              <c:formatCode>General</c:formatCode>
              <c:ptCount val="18"/>
              <c:pt idx="0">
                <c:v>-1.695891E6</c:v>
              </c:pt>
              <c:pt idx="1">
                <c:v>-1.657514E6</c:v>
              </c:pt>
              <c:pt idx="2">
                <c:v>-1.686997E6</c:v>
              </c:pt>
              <c:pt idx="3">
                <c:v>-1.417619E6</c:v>
              </c:pt>
              <c:pt idx="4">
                <c:v>-1.213835E6</c:v>
              </c:pt>
              <c:pt idx="5">
                <c:v>-1.137361E6</c:v>
              </c:pt>
              <c:pt idx="6">
                <c:v>-1.094131E6</c:v>
              </c:pt>
              <c:pt idx="7">
                <c:v>-1.043202E6</c:v>
              </c:pt>
              <c:pt idx="8">
                <c:v>-969612.0</c:v>
              </c:pt>
              <c:pt idx="9">
                <c:v>-832386.0</c:v>
              </c:pt>
              <c:pt idx="10">
                <c:v>-722631.0</c:v>
              </c:pt>
              <c:pt idx="11">
                <c:v>-652436.0</c:v>
              </c:pt>
              <c:pt idx="12">
                <c:v>-601706.0</c:v>
              </c:pt>
              <c:pt idx="13">
                <c:v>-481562.0</c:v>
              </c:pt>
              <c:pt idx="14">
                <c:v>-324719.0</c:v>
              </c:pt>
              <c:pt idx="15">
                <c:v>-222793.0</c:v>
              </c:pt>
              <c:pt idx="16">
                <c:v>-119063.0</c:v>
              </c:pt>
              <c:pt idx="17">
                <c:v>-64522.0</c:v>
              </c:pt>
            </c:numLit>
          </c:val>
        </c:ser>
        <c:ser>
          <c:idx val="1"/>
          <c:order val="1"/>
          <c:tx>
            <c:v>MUJERES</c:v>
          </c:tx>
          <c:spPr>
            <a:solidFill>
              <a:srgbClr val="FF8080"/>
            </a:solidFill>
            <a:ln w="12700">
              <a:solidFill>
                <a:srgbClr val="000000"/>
              </a:solidFill>
              <a:prstDash val="solid"/>
            </a:ln>
          </c:spPr>
          <c:invertIfNegative val="0"/>
          <c:dLbls>
            <c:spPr>
              <a:noFill/>
              <a:ln w="25400">
                <a:noFill/>
              </a:ln>
            </c:spPr>
            <c:txPr>
              <a:bodyPr/>
              <a:lstStyle/>
              <a:p>
                <a:pPr>
                  <a:defRPr lang="en-US"/>
                </a:pPr>
                <a:endParaRPr lang="en-US"/>
              </a:p>
            </c:txPr>
            <c:showLegendKey val="0"/>
            <c:showVal val="1"/>
            <c:showCatName val="0"/>
            <c:showSerName val="0"/>
            <c:showPercent val="0"/>
            <c:showBubbleSize val="0"/>
            <c:showLeaderLines val="0"/>
          </c:dLbls>
          <c:val>
            <c:numLit>
              <c:formatCode>General</c:formatCode>
              <c:ptCount val="18"/>
              <c:pt idx="0">
                <c:v>1.654182E6</c:v>
              </c:pt>
              <c:pt idx="1">
                <c:v>1.620423E6</c:v>
              </c:pt>
              <c:pt idx="2">
                <c:v>1.65558E6</c:v>
              </c:pt>
              <c:pt idx="3">
                <c:v>1.432486E6</c:v>
              </c:pt>
              <c:pt idx="4">
                <c:v>1.140288E6</c:v>
              </c:pt>
              <c:pt idx="5">
                <c:v>1.166881E6</c:v>
              </c:pt>
              <c:pt idx="6">
                <c:v>1.12005E6</c:v>
              </c:pt>
              <c:pt idx="7">
                <c:v>1.075966E6</c:v>
              </c:pt>
              <c:pt idx="8">
                <c:v>994036.0</c:v>
              </c:pt>
              <c:pt idx="9">
                <c:v>857669.0</c:v>
              </c:pt>
              <c:pt idx="10">
                <c:v>767093.0</c:v>
              </c:pt>
              <c:pt idx="11">
                <c:v>709111.0</c:v>
              </c:pt>
              <c:pt idx="12">
                <c:v>703455.0</c:v>
              </c:pt>
              <c:pt idx="13">
                <c:v>582553.0</c:v>
              </c:pt>
              <c:pt idx="14">
                <c:v>436134.0</c:v>
              </c:pt>
              <c:pt idx="15">
                <c:v>333540.0</c:v>
              </c:pt>
              <c:pt idx="16">
                <c:v>200706.0</c:v>
              </c:pt>
              <c:pt idx="17">
                <c:v>127395.0</c:v>
              </c:pt>
            </c:numLit>
          </c:val>
        </c:ser>
        <c:dLbls>
          <c:showLegendKey val="0"/>
          <c:showVal val="0"/>
          <c:showCatName val="0"/>
          <c:showSerName val="0"/>
          <c:showPercent val="0"/>
          <c:showBubbleSize val="0"/>
        </c:dLbls>
        <c:gapWidth val="0"/>
        <c:overlap val="100"/>
        <c:axId val="2083102312"/>
        <c:axId val="2083219000"/>
      </c:barChart>
      <c:catAx>
        <c:axId val="2083102312"/>
        <c:scaling>
          <c:orientation val="minMax"/>
        </c:scaling>
        <c:delete val="0"/>
        <c:axPos val="l"/>
        <c:numFmt formatCode="General" sourceLinked="1"/>
        <c:majorTickMark val="out"/>
        <c:minorTickMark val="out"/>
        <c:tickLblPos val="low"/>
        <c:spPr>
          <a:ln w="3175">
            <a:solidFill>
              <a:srgbClr val="000000"/>
            </a:solidFill>
            <a:prstDash val="solid"/>
          </a:ln>
        </c:spPr>
        <c:txPr>
          <a:bodyPr rot="0" vert="horz"/>
          <a:lstStyle/>
          <a:p>
            <a:pPr>
              <a:defRPr lang="en-US" sz="825" b="0" i="0" u="none" strike="noStrike" baseline="0">
                <a:solidFill>
                  <a:srgbClr val="000000"/>
                </a:solidFill>
                <a:latin typeface="Arial"/>
                <a:ea typeface="Arial"/>
                <a:cs typeface="Arial"/>
              </a:defRPr>
            </a:pPr>
            <a:endParaRPr lang="en-US"/>
          </a:p>
        </c:txPr>
        <c:crossAx val="2083219000"/>
        <c:crosses val="autoZero"/>
        <c:auto val="1"/>
        <c:lblAlgn val="ctr"/>
        <c:lblOffset val="100"/>
        <c:tickLblSkip val="1"/>
        <c:tickMarkSkip val="1"/>
        <c:noMultiLvlLbl val="0"/>
      </c:catAx>
      <c:valAx>
        <c:axId val="2083219000"/>
        <c:scaling>
          <c:orientation val="minMax"/>
          <c:max val="1.8E6"/>
          <c:min val="-1.8E6"/>
        </c:scaling>
        <c:delete val="0"/>
        <c:axPos val="b"/>
        <c:majorGridlines>
          <c:spPr>
            <a:ln w="3175">
              <a:solidFill>
                <a:srgbClr val="000000"/>
              </a:solidFill>
              <a:prstDash val="solid"/>
            </a:ln>
          </c:spPr>
        </c:majorGridlines>
        <c:numFmt formatCode="General" sourceLinked="1"/>
        <c:majorTickMark val="none"/>
        <c:minorTickMark val="none"/>
        <c:tickLblPos val="none"/>
        <c:spPr>
          <a:ln w="3175">
            <a:solidFill>
              <a:srgbClr val="000000"/>
            </a:solidFill>
            <a:prstDash val="solid"/>
          </a:ln>
        </c:spPr>
        <c:txPr>
          <a:bodyPr/>
          <a:lstStyle/>
          <a:p>
            <a:pPr>
              <a:defRPr lang="en-US"/>
            </a:pPr>
            <a:endParaRPr lang="en-US"/>
          </a:p>
        </c:txPr>
        <c:crossAx val="2083102312"/>
        <c:crosses val="autoZero"/>
        <c:crossBetween val="between"/>
        <c:majorUnit val="200000.0"/>
        <c:minorUnit val="40000.0"/>
      </c:valAx>
      <c:spPr>
        <a:noFill/>
        <a:ln w="12700">
          <a:solidFill>
            <a:srgbClr val="808080"/>
          </a:solidFill>
          <a:prstDash val="solid"/>
        </a:ln>
      </c:spPr>
    </c:plotArea>
    <c:legend>
      <c:legendPos val="r"/>
      <c:layout>
        <c:manualLayout>
          <c:xMode val="edge"/>
          <c:yMode val="edge"/>
          <c:x val="0.165048445885849"/>
          <c:y val="0.90579549897479"/>
          <c:w val="0.706310261070319"/>
          <c:h val="0.0652172759261847"/>
        </c:manualLayout>
      </c:layout>
      <c:overlay val="0"/>
      <c:spPr>
        <a:solidFill>
          <a:srgbClr val="FFFFFF"/>
        </a:solidFill>
        <a:ln w="3175">
          <a:solidFill>
            <a:srgbClr val="000000"/>
          </a:solidFill>
          <a:prstDash val="solid"/>
        </a:ln>
      </c:spPr>
      <c:txPr>
        <a:bodyPr/>
        <a:lstStyle/>
        <a:p>
          <a:pPr>
            <a:defRPr lang="en-US"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1.0" l="0.750000000000001" r="0.750000000000001" t="1.0" header="0.0" footer="0.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100" b="1" i="0" u="none" strike="noStrike" baseline="0">
                <a:solidFill>
                  <a:srgbClr val="000000"/>
                </a:solidFill>
                <a:latin typeface="Verdana"/>
                <a:ea typeface="Verdana"/>
                <a:cs typeface="Verdana"/>
              </a:defRPr>
            </a:pPr>
            <a:r>
              <a:rPr lang="en-US"/>
              <a:t>Piramide poblacional 2001</a:t>
            </a:r>
          </a:p>
        </c:rich>
      </c:tx>
      <c:layout>
        <c:manualLayout>
          <c:xMode val="edge"/>
          <c:yMode val="edge"/>
          <c:x val="0.282353638849537"/>
          <c:y val="0.0334344662613376"/>
        </c:manualLayout>
      </c:layout>
      <c:overlay val="0"/>
      <c:spPr>
        <a:noFill/>
        <a:ln w="25400">
          <a:noFill/>
        </a:ln>
      </c:spPr>
    </c:title>
    <c:autoTitleDeleted val="0"/>
    <c:plotArea>
      <c:layout>
        <c:manualLayout>
          <c:layoutTarget val="inner"/>
          <c:xMode val="edge"/>
          <c:yMode val="edge"/>
          <c:x val="0.113012598001154"/>
          <c:y val="0.121374775775502"/>
          <c:w val="0.828759052008464"/>
          <c:h val="0.77376419556883"/>
        </c:manualLayout>
      </c:layout>
      <c:barChart>
        <c:barDir val="bar"/>
        <c:grouping val="stacked"/>
        <c:varyColors val="0"/>
        <c:ser>
          <c:idx val="0"/>
          <c:order val="0"/>
          <c:tx>
            <c:v>VARONES</c:v>
          </c:tx>
          <c:spPr>
            <a:solidFill>
              <a:srgbClr val="99CCFF"/>
            </a:solidFill>
            <a:ln w="12700">
              <a:solidFill>
                <a:srgbClr val="000000"/>
              </a:solidFill>
              <a:prstDash val="solid"/>
            </a:ln>
          </c:spPr>
          <c:invertIfNegative val="0"/>
          <c:cat>
            <c:strLit>
              <c:ptCount val="18"/>
              <c:pt idx="0">
                <c:v>_x0005_  0-4</c:v>
              </c:pt>
              <c:pt idx="1">
                <c:v>_x0005_  5-9</c:v>
              </c:pt>
              <c:pt idx="2">
                <c:v>_x0005_10-14</c:v>
              </c:pt>
              <c:pt idx="3">
                <c:v>_x0005_15-19</c:v>
              </c:pt>
              <c:pt idx="4">
                <c:v>_x0005_20-24</c:v>
              </c:pt>
              <c:pt idx="5">
                <c:v>_x0005_25-29</c:v>
              </c:pt>
              <c:pt idx="6">
                <c:v>_x0005_30-34</c:v>
              </c:pt>
              <c:pt idx="7">
                <c:v>_x0005_35-39</c:v>
              </c:pt>
              <c:pt idx="8">
                <c:v>_x0005_40-44</c:v>
              </c:pt>
              <c:pt idx="9">
                <c:v>_x0005_45-49</c:v>
              </c:pt>
              <c:pt idx="10">
                <c:v>_x0005_50-54</c:v>
              </c:pt>
              <c:pt idx="11">
                <c:v>_x0005_55-59</c:v>
              </c:pt>
              <c:pt idx="12">
                <c:v>_x0005_60-64</c:v>
              </c:pt>
              <c:pt idx="13">
                <c:v>_x0005_65-69</c:v>
              </c:pt>
              <c:pt idx="14">
                <c:v>_x0005_70-74</c:v>
              </c:pt>
              <c:pt idx="15">
                <c:v>_x0005_75-79</c:v>
              </c:pt>
              <c:pt idx="16">
                <c:v>_x0005_80-84</c:v>
              </c:pt>
              <c:pt idx="17">
                <c:v>_x0003_+85</c:v>
              </c:pt>
            </c:strLit>
          </c:cat>
          <c:val>
            <c:numLit>
              <c:formatCode>General</c:formatCode>
              <c:ptCount val="18"/>
              <c:pt idx="0">
                <c:v>-1.70319E6</c:v>
              </c:pt>
              <c:pt idx="1">
                <c:v>-1.760659E6</c:v>
              </c:pt>
              <c:pt idx="2">
                <c:v>-1.738744E6</c:v>
              </c:pt>
              <c:pt idx="3">
                <c:v>-1.61303E6</c:v>
              </c:pt>
              <c:pt idx="4">
                <c:v>-1.597939E6</c:v>
              </c:pt>
              <c:pt idx="5">
                <c:v>-1.329493E6</c:v>
              </c:pt>
              <c:pt idx="6">
                <c:v>-1.159698E6</c:v>
              </c:pt>
              <c:pt idx="7">
                <c:v>-1.0866E6</c:v>
              </c:pt>
              <c:pt idx="8">
                <c:v>-1.043147E6</c:v>
              </c:pt>
              <c:pt idx="9">
                <c:v>-959135.0</c:v>
              </c:pt>
              <c:pt idx="10">
                <c:v>-895127.0</c:v>
              </c:pt>
              <c:pt idx="11">
                <c:v>-718159.0</c:v>
              </c:pt>
              <c:pt idx="12">
                <c:v>-597259.0</c:v>
              </c:pt>
              <c:pt idx="13">
                <c:v>-499544.0</c:v>
              </c:pt>
              <c:pt idx="14">
                <c:v>-422426.0</c:v>
              </c:pt>
              <c:pt idx="15">
                <c:v>-289055.0</c:v>
              </c:pt>
              <c:pt idx="16">
                <c:v>-152255.0</c:v>
              </c:pt>
              <c:pt idx="17">
                <c:v>-93612.0</c:v>
              </c:pt>
            </c:numLit>
          </c:val>
        </c:ser>
        <c:ser>
          <c:idx val="1"/>
          <c:order val="1"/>
          <c:tx>
            <c:v>MUJERES</c:v>
          </c:tx>
          <c:spPr>
            <a:solidFill>
              <a:srgbClr val="FF8080"/>
            </a:solidFill>
            <a:ln w="12700">
              <a:solidFill>
                <a:srgbClr val="000000"/>
              </a:solidFill>
              <a:prstDash val="solid"/>
            </a:ln>
          </c:spPr>
          <c:invertIfNegative val="0"/>
          <c:dLbls>
            <c:spPr>
              <a:noFill/>
              <a:ln w="25400">
                <a:noFill/>
              </a:ln>
            </c:spPr>
            <c:txPr>
              <a:bodyPr/>
              <a:lstStyle/>
              <a:p>
                <a:pPr>
                  <a:defRPr lang="en-US"/>
                </a:pPr>
                <a:endParaRPr lang="en-US"/>
              </a:p>
            </c:txPr>
            <c:showLegendKey val="0"/>
            <c:showVal val="1"/>
            <c:showCatName val="0"/>
            <c:showSerName val="0"/>
            <c:showPercent val="0"/>
            <c:showBubbleSize val="0"/>
            <c:showLeaderLines val="0"/>
          </c:dLbls>
          <c:val>
            <c:numLit>
              <c:formatCode>General</c:formatCode>
              <c:ptCount val="18"/>
              <c:pt idx="0">
                <c:v>1.646088E6</c:v>
              </c:pt>
              <c:pt idx="1">
                <c:v>1.710558E6</c:v>
              </c:pt>
              <c:pt idx="2">
                <c:v>1.688456E6</c:v>
              </c:pt>
              <c:pt idx="3">
                <c:v>1.575274E6</c:v>
              </c:pt>
              <c:pt idx="4">
                <c:v>1.6014E6</c:v>
              </c:pt>
              <c:pt idx="5">
                <c:v>1.365848E6</c:v>
              </c:pt>
              <c:pt idx="6">
                <c:v>1.205205E6</c:v>
              </c:pt>
              <c:pt idx="7">
                <c:v>1.143017E6</c:v>
              </c:pt>
              <c:pt idx="8">
                <c:v>1.093389E6</c:v>
              </c:pt>
              <c:pt idx="9">
                <c:v>1.012776E6</c:v>
              </c:pt>
              <c:pt idx="10">
                <c:v>955354.0</c:v>
              </c:pt>
              <c:pt idx="11">
                <c:v>785887.0</c:v>
              </c:pt>
              <c:pt idx="12">
                <c:v>687078.0</c:v>
              </c:pt>
              <c:pt idx="13">
                <c:v>610244.0</c:v>
              </c:pt>
              <c:pt idx="14">
                <c:v>574099.0</c:v>
              </c:pt>
              <c:pt idx="15">
                <c:v>438840.0</c:v>
              </c:pt>
              <c:pt idx="16">
                <c:v>280653.0</c:v>
              </c:pt>
              <c:pt idx="17">
                <c:v>226892.0</c:v>
              </c:pt>
            </c:numLit>
          </c:val>
        </c:ser>
        <c:dLbls>
          <c:showLegendKey val="0"/>
          <c:showVal val="0"/>
          <c:showCatName val="0"/>
          <c:showSerName val="0"/>
          <c:showPercent val="0"/>
          <c:showBubbleSize val="0"/>
        </c:dLbls>
        <c:gapWidth val="0"/>
        <c:overlap val="100"/>
        <c:axId val="2132961080"/>
        <c:axId val="2132954136"/>
      </c:barChart>
      <c:catAx>
        <c:axId val="2132961080"/>
        <c:scaling>
          <c:orientation val="minMax"/>
        </c:scaling>
        <c:delete val="0"/>
        <c:axPos val="l"/>
        <c:numFmt formatCode="General" sourceLinked="1"/>
        <c:majorTickMark val="out"/>
        <c:minorTickMark val="out"/>
        <c:tickLblPos val="low"/>
        <c:spPr>
          <a:ln w="3175">
            <a:solidFill>
              <a:srgbClr val="000000"/>
            </a:solidFill>
            <a:prstDash val="solid"/>
          </a:ln>
        </c:spPr>
        <c:txPr>
          <a:bodyPr rot="0" vert="horz"/>
          <a:lstStyle/>
          <a:p>
            <a:pPr>
              <a:defRPr lang="en-US" sz="825" b="0" i="0" u="none" strike="noStrike" baseline="0">
                <a:solidFill>
                  <a:srgbClr val="000000"/>
                </a:solidFill>
                <a:latin typeface="Arial"/>
                <a:ea typeface="Arial"/>
                <a:cs typeface="Arial"/>
              </a:defRPr>
            </a:pPr>
            <a:endParaRPr lang="en-US"/>
          </a:p>
        </c:txPr>
        <c:crossAx val="2132954136"/>
        <c:crosses val="autoZero"/>
        <c:auto val="1"/>
        <c:lblAlgn val="ctr"/>
        <c:lblOffset val="100"/>
        <c:tickLblSkip val="1"/>
        <c:tickMarkSkip val="1"/>
        <c:noMultiLvlLbl val="0"/>
      </c:catAx>
      <c:valAx>
        <c:axId val="2132954136"/>
        <c:scaling>
          <c:orientation val="minMax"/>
          <c:max val="1.8E6"/>
          <c:min val="-1.8E6"/>
        </c:scaling>
        <c:delete val="0"/>
        <c:axPos val="b"/>
        <c:majorGridlines>
          <c:spPr>
            <a:ln w="3175">
              <a:solidFill>
                <a:srgbClr val="000000"/>
              </a:solidFill>
              <a:prstDash val="solid"/>
            </a:ln>
          </c:spPr>
        </c:majorGridlines>
        <c:numFmt formatCode="General" sourceLinked="1"/>
        <c:majorTickMark val="none"/>
        <c:minorTickMark val="none"/>
        <c:tickLblPos val="none"/>
        <c:spPr>
          <a:ln w="3175">
            <a:solidFill>
              <a:srgbClr val="000000"/>
            </a:solidFill>
            <a:prstDash val="solid"/>
          </a:ln>
        </c:spPr>
        <c:txPr>
          <a:bodyPr/>
          <a:lstStyle/>
          <a:p>
            <a:pPr>
              <a:defRPr lang="en-US"/>
            </a:pPr>
            <a:endParaRPr lang="en-US"/>
          </a:p>
        </c:txPr>
        <c:crossAx val="2132961080"/>
        <c:crosses val="autoZero"/>
        <c:crossBetween val="between"/>
        <c:majorUnit val="200000.0"/>
        <c:minorUnit val="40000.0"/>
      </c:valAx>
      <c:spPr>
        <a:noFill/>
        <a:ln w="12700">
          <a:solidFill>
            <a:srgbClr val="808080"/>
          </a:solidFill>
          <a:prstDash val="solid"/>
        </a:ln>
      </c:spPr>
    </c:plotArea>
    <c:legend>
      <c:legendPos val="r"/>
      <c:layout>
        <c:manualLayout>
          <c:xMode val="edge"/>
          <c:yMode val="edge"/>
          <c:x val="0.164648910411622"/>
          <c:y val="0.911661170624608"/>
          <c:w val="0.704600484261502"/>
          <c:h val="0.0636042677179959"/>
        </c:manualLayout>
      </c:layout>
      <c:overlay val="0"/>
      <c:spPr>
        <a:solidFill>
          <a:srgbClr val="FFFFFF"/>
        </a:solidFill>
        <a:ln w="3175">
          <a:solidFill>
            <a:srgbClr val="000000"/>
          </a:solidFill>
          <a:prstDash val="solid"/>
        </a:ln>
      </c:spPr>
      <c:txPr>
        <a:bodyPr/>
        <a:lstStyle/>
        <a:p>
          <a:pPr>
            <a:defRPr lang="en-US"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1.0" l="0.750000000000001" r="0.750000000000001" t="1.0" header="0.0" footer="0.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12700</xdr:colOff>
      <xdr:row>3</xdr:row>
      <xdr:rowOff>12700</xdr:rowOff>
    </xdr:from>
    <xdr:to>
      <xdr:col>7</xdr:col>
      <xdr:colOff>863600</xdr:colOff>
      <xdr:row>22</xdr:row>
      <xdr:rowOff>139700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12700</xdr:colOff>
      <xdr:row>3</xdr:row>
      <xdr:rowOff>12700</xdr:rowOff>
    </xdr:from>
    <xdr:to>
      <xdr:col>14</xdr:col>
      <xdr:colOff>863600</xdr:colOff>
      <xdr:row>22</xdr:row>
      <xdr:rowOff>139700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12700</xdr:colOff>
      <xdr:row>25</xdr:row>
      <xdr:rowOff>12700</xdr:rowOff>
    </xdr:from>
    <xdr:to>
      <xdr:col>7</xdr:col>
      <xdr:colOff>863600</xdr:colOff>
      <xdr:row>44</xdr:row>
      <xdr:rowOff>139700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12700</xdr:colOff>
      <xdr:row>25</xdr:row>
      <xdr:rowOff>12700</xdr:rowOff>
    </xdr:from>
    <xdr:to>
      <xdr:col>14</xdr:col>
      <xdr:colOff>863600</xdr:colOff>
      <xdr:row>44</xdr:row>
      <xdr:rowOff>139700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12700</xdr:colOff>
      <xdr:row>47</xdr:row>
      <xdr:rowOff>12700</xdr:rowOff>
    </xdr:from>
    <xdr:to>
      <xdr:col>7</xdr:col>
      <xdr:colOff>863600</xdr:colOff>
      <xdr:row>66</xdr:row>
      <xdr:rowOff>139700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12700</xdr:colOff>
      <xdr:row>47</xdr:row>
      <xdr:rowOff>12700</xdr:rowOff>
    </xdr:from>
    <xdr:to>
      <xdr:col>14</xdr:col>
      <xdr:colOff>863600</xdr:colOff>
      <xdr:row>66</xdr:row>
      <xdr:rowOff>139700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832971</xdr:colOff>
      <xdr:row>69</xdr:row>
      <xdr:rowOff>30629</xdr:rowOff>
    </xdr:from>
    <xdr:to>
      <xdr:col>7</xdr:col>
      <xdr:colOff>820270</xdr:colOff>
      <xdr:row>90</xdr:row>
      <xdr:rowOff>11953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E19" sqref="E19"/>
    </sheetView>
  </sheetViews>
  <sheetFormatPr baseColWidth="10" defaultRowHeight="15" x14ac:dyDescent="0"/>
  <cols>
    <col min="1" max="1" width="3.6640625" customWidth="1"/>
    <col min="2" max="2" width="33" customWidth="1"/>
    <col min="3" max="3" width="18.5" customWidth="1"/>
    <col min="4" max="4" width="16.1640625" customWidth="1"/>
    <col min="5" max="5" width="17" customWidth="1"/>
    <col min="6" max="6" width="23.1640625" customWidth="1"/>
    <col min="7" max="7" width="25.33203125" customWidth="1"/>
    <col min="8" max="8" width="51.33203125" customWidth="1"/>
  </cols>
  <sheetData>
    <row r="1" spans="1:8" ht="23">
      <c r="B1" s="50" t="s">
        <v>243</v>
      </c>
      <c r="C1" s="50"/>
      <c r="D1" s="50"/>
    </row>
    <row r="5" spans="1:8" ht="18">
      <c r="B5" s="51" t="s">
        <v>244</v>
      </c>
      <c r="C5" s="52"/>
      <c r="D5" s="52"/>
    </row>
    <row r="6" spans="1:8" ht="18">
      <c r="B6" s="51" t="s">
        <v>245</v>
      </c>
      <c r="C6" s="52"/>
      <c r="D6" s="52"/>
    </row>
    <row r="7" spans="1:8" ht="19" thickBot="1">
      <c r="A7" s="11"/>
      <c r="B7" s="53"/>
    </row>
    <row r="8" spans="1:8" ht="16" customHeight="1" thickBot="1">
      <c r="A8" s="94" t="s">
        <v>246</v>
      </c>
      <c r="B8" s="95"/>
      <c r="C8" s="95"/>
      <c r="D8" s="95"/>
      <c r="E8" s="95"/>
      <c r="F8" s="95"/>
      <c r="G8" s="95"/>
      <c r="H8" s="96"/>
    </row>
    <row r="9" spans="1:8" ht="16" thickBot="1">
      <c r="A9" s="54" t="s">
        <v>247</v>
      </c>
      <c r="B9" s="55" t="s">
        <v>248</v>
      </c>
      <c r="C9" s="55" t="s">
        <v>249</v>
      </c>
      <c r="D9" s="55" t="s">
        <v>250</v>
      </c>
      <c r="E9" s="55" t="s">
        <v>251</v>
      </c>
      <c r="F9" s="55" t="s">
        <v>68</v>
      </c>
      <c r="G9" s="55" t="s">
        <v>252</v>
      </c>
      <c r="H9" s="56" t="s">
        <v>253</v>
      </c>
    </row>
    <row r="10" spans="1:8">
      <c r="A10" s="13">
        <v>1</v>
      </c>
    </row>
    <row r="11" spans="1:8">
      <c r="A11" s="13">
        <v>2</v>
      </c>
    </row>
    <row r="12" spans="1:8">
      <c r="A12" s="13">
        <v>3</v>
      </c>
    </row>
    <row r="13" spans="1:8">
      <c r="A13" s="13" t="s">
        <v>254</v>
      </c>
    </row>
  </sheetData>
  <mergeCells count="1">
    <mergeCell ref="A8:H8"/>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85"/>
  <sheetViews>
    <sheetView workbookViewId="0">
      <pane xSplit="1" ySplit="5" topLeftCell="B141" activePane="bottomRight" state="frozen"/>
      <selection pane="topRight" activeCell="B1" sqref="B1"/>
      <selection pane="bottomLeft" activeCell="A6" sqref="A6"/>
      <selection pane="bottomRight" activeCell="AA151" sqref="O87:AK151"/>
    </sheetView>
  </sheetViews>
  <sheetFormatPr baseColWidth="10" defaultRowHeight="15" x14ac:dyDescent="0"/>
  <cols>
    <col min="1" max="1" width="17.1640625" customWidth="1"/>
    <col min="2" max="2" width="3.33203125" customWidth="1"/>
    <col min="3" max="3" width="18.33203125" customWidth="1"/>
    <col min="4" max="4" width="14.5" customWidth="1"/>
    <col min="5" max="5" width="12.6640625" customWidth="1"/>
    <col min="6" max="6" width="2" customWidth="1"/>
    <col min="15" max="25" width="10.83203125" style="67"/>
    <col min="27" max="38" width="10.83203125" style="67"/>
  </cols>
  <sheetData>
    <row r="1" spans="1:38" ht="23">
      <c r="A1" s="35" t="s">
        <v>67</v>
      </c>
    </row>
    <row r="2" spans="1:38" ht="15.75" customHeight="1">
      <c r="A2" s="2"/>
    </row>
    <row r="3" spans="1:38" s="11" customFormat="1">
      <c r="A3" s="36"/>
      <c r="C3" s="109" t="s">
        <v>230</v>
      </c>
      <c r="D3" s="109"/>
      <c r="E3" s="109"/>
      <c r="G3" s="110" t="s">
        <v>67</v>
      </c>
      <c r="H3" s="111"/>
      <c r="I3" s="111"/>
      <c r="K3" s="110" t="s">
        <v>67</v>
      </c>
      <c r="L3" s="111"/>
      <c r="M3" s="111"/>
    </row>
    <row r="4" spans="1:38" s="4" customFormat="1" ht="45" customHeight="1">
      <c r="A4" s="23" t="s">
        <v>0</v>
      </c>
      <c r="C4" s="105" t="s">
        <v>70</v>
      </c>
      <c r="D4" s="105"/>
      <c r="E4" s="105"/>
      <c r="G4" s="112" t="s">
        <v>261</v>
      </c>
      <c r="H4" s="113"/>
      <c r="I4" s="114"/>
      <c r="K4" s="118" t="s">
        <v>265</v>
      </c>
      <c r="L4" s="119"/>
      <c r="M4" s="120"/>
    </row>
    <row r="5" spans="1:38" s="10" customFormat="1" ht="15.75" customHeight="1">
      <c r="A5" s="22"/>
      <c r="C5" s="10" t="s">
        <v>25</v>
      </c>
      <c r="D5" s="10" t="s">
        <v>26</v>
      </c>
      <c r="E5" s="10" t="s">
        <v>27</v>
      </c>
      <c r="K5" s="63" t="s">
        <v>50</v>
      </c>
      <c r="L5" s="63" t="s">
        <v>55</v>
      </c>
      <c r="M5" s="63" t="s">
        <v>56</v>
      </c>
    </row>
    <row r="6" spans="1:38" s="10" customFormat="1">
      <c r="A6" s="1">
        <v>1869</v>
      </c>
      <c r="O6" s="66"/>
      <c r="P6" s="66"/>
      <c r="Q6" s="66"/>
      <c r="R6" s="66"/>
      <c r="S6" s="66"/>
      <c r="T6" s="66"/>
      <c r="U6" s="66"/>
      <c r="V6" s="66"/>
      <c r="W6" s="66"/>
      <c r="X6" s="66"/>
      <c r="Y6" s="66"/>
      <c r="AA6" s="66"/>
      <c r="AB6" s="66"/>
      <c r="AC6" s="66"/>
      <c r="AD6" s="66"/>
      <c r="AE6" s="66"/>
      <c r="AF6" s="66"/>
      <c r="AG6" s="66"/>
      <c r="AH6" s="66"/>
      <c r="AI6" s="66"/>
      <c r="AJ6" s="66"/>
      <c r="AK6" s="66"/>
      <c r="AL6" s="66"/>
    </row>
    <row r="7" spans="1:38" s="10" customFormat="1">
      <c r="A7" s="1">
        <v>1870</v>
      </c>
      <c r="O7" s="66"/>
      <c r="P7" s="66"/>
      <c r="Q7" s="66"/>
      <c r="R7" s="66"/>
      <c r="S7" s="66"/>
      <c r="T7" s="66"/>
      <c r="U7" s="66"/>
      <c r="V7" s="66"/>
      <c r="W7" s="66"/>
      <c r="X7" s="66"/>
      <c r="Y7" s="66"/>
      <c r="AA7" s="66"/>
      <c r="AB7" s="66"/>
      <c r="AC7" s="66"/>
      <c r="AD7" s="66"/>
      <c r="AE7" s="66"/>
      <c r="AF7" s="66"/>
      <c r="AG7" s="66"/>
      <c r="AH7" s="66"/>
      <c r="AI7" s="66"/>
      <c r="AJ7" s="66"/>
      <c r="AK7" s="66"/>
      <c r="AL7" s="66"/>
    </row>
    <row r="8" spans="1:38" s="10" customFormat="1">
      <c r="A8" s="1">
        <v>1871</v>
      </c>
      <c r="O8" s="66"/>
      <c r="P8" s="66"/>
      <c r="Q8" s="66"/>
      <c r="R8" s="66"/>
      <c r="S8" s="66"/>
      <c r="T8" s="66"/>
      <c r="U8" s="66"/>
      <c r="V8" s="66"/>
      <c r="W8" s="66"/>
      <c r="X8" s="66"/>
      <c r="Y8" s="66"/>
      <c r="AA8" s="66"/>
      <c r="AB8" s="66"/>
      <c r="AC8" s="66"/>
      <c r="AD8" s="66"/>
      <c r="AE8" s="66"/>
      <c r="AF8" s="66"/>
      <c r="AG8" s="66"/>
      <c r="AH8" s="66"/>
      <c r="AI8" s="66"/>
      <c r="AJ8" s="66"/>
      <c r="AK8" s="66"/>
      <c r="AL8" s="66"/>
    </row>
    <row r="9" spans="1:38" s="10" customFormat="1">
      <c r="A9" s="1">
        <v>1872</v>
      </c>
      <c r="O9" s="66"/>
      <c r="P9" s="66"/>
      <c r="Q9" s="66"/>
      <c r="R9" s="66"/>
      <c r="S9" s="66"/>
      <c r="T9" s="66"/>
      <c r="U9" s="66"/>
      <c r="V9" s="66"/>
      <c r="W9" s="66"/>
      <c r="X9" s="66"/>
      <c r="Y9" s="66"/>
      <c r="AA9" s="66"/>
      <c r="AB9" s="66"/>
      <c r="AC9" s="66"/>
      <c r="AD9" s="66"/>
      <c r="AE9" s="66"/>
      <c r="AF9" s="66"/>
      <c r="AG9" s="66"/>
      <c r="AH9" s="66"/>
      <c r="AI9" s="66"/>
      <c r="AJ9" s="66"/>
      <c r="AK9" s="66"/>
      <c r="AL9" s="66"/>
    </row>
    <row r="10" spans="1:38" s="10" customFormat="1">
      <c r="A10" s="1">
        <v>1873</v>
      </c>
      <c r="O10" s="66"/>
      <c r="P10" s="66"/>
      <c r="Q10" s="66"/>
      <c r="R10" s="66"/>
      <c r="S10" s="66"/>
      <c r="T10" s="66"/>
      <c r="U10" s="66"/>
      <c r="V10" s="66"/>
      <c r="W10" s="66"/>
      <c r="X10" s="66"/>
      <c r="Y10" s="66"/>
      <c r="AA10" s="66"/>
      <c r="AB10" s="66"/>
      <c r="AC10" s="66"/>
      <c r="AD10" s="66"/>
      <c r="AE10" s="66"/>
      <c r="AF10" s="66"/>
      <c r="AG10" s="66"/>
      <c r="AH10" s="66"/>
      <c r="AI10" s="66"/>
      <c r="AJ10" s="66"/>
      <c r="AK10" s="66"/>
      <c r="AL10" s="66"/>
    </row>
    <row r="11" spans="1:38" s="10" customFormat="1">
      <c r="A11" s="1">
        <v>1874</v>
      </c>
      <c r="O11" s="66"/>
      <c r="P11" s="66"/>
      <c r="Q11" s="66"/>
      <c r="R11" s="66"/>
      <c r="S11" s="66"/>
      <c r="T11" s="66"/>
      <c r="U11" s="66"/>
      <c r="V11" s="66"/>
      <c r="W11" s="66"/>
      <c r="X11" s="66"/>
      <c r="Y11" s="66"/>
      <c r="AA11" s="66"/>
      <c r="AB11" s="66"/>
      <c r="AC11" s="66"/>
      <c r="AD11" s="66"/>
      <c r="AE11" s="66"/>
      <c r="AF11" s="66"/>
      <c r="AG11" s="66"/>
      <c r="AH11" s="66"/>
      <c r="AI11" s="66"/>
      <c r="AJ11" s="66"/>
      <c r="AK11" s="66"/>
      <c r="AL11" s="66"/>
    </row>
    <row r="12" spans="1:38" s="10" customFormat="1">
      <c r="A12" s="1">
        <v>1875</v>
      </c>
      <c r="O12" s="66"/>
      <c r="P12" s="66"/>
      <c r="Q12" s="66"/>
      <c r="R12" s="66"/>
      <c r="S12" s="66"/>
      <c r="T12" s="66"/>
      <c r="U12" s="66"/>
      <c r="V12" s="66"/>
      <c r="W12" s="66"/>
      <c r="X12" s="66"/>
      <c r="Y12" s="66"/>
      <c r="AA12" s="66"/>
      <c r="AB12" s="66"/>
      <c r="AC12" s="66"/>
      <c r="AD12" s="66"/>
      <c r="AE12" s="66"/>
      <c r="AF12" s="66"/>
      <c r="AG12" s="66"/>
      <c r="AH12" s="66"/>
      <c r="AI12" s="66"/>
      <c r="AJ12" s="66"/>
      <c r="AK12" s="66"/>
      <c r="AL12" s="66"/>
    </row>
    <row r="13" spans="1:38" s="10" customFormat="1">
      <c r="A13" s="1">
        <v>1876</v>
      </c>
      <c r="O13" s="66"/>
      <c r="P13" s="66"/>
      <c r="Q13" s="66"/>
      <c r="R13" s="66"/>
      <c r="S13" s="66"/>
      <c r="T13" s="66"/>
      <c r="U13" s="66"/>
      <c r="V13" s="66"/>
      <c r="W13" s="66"/>
      <c r="X13" s="66"/>
      <c r="Y13" s="66"/>
      <c r="AA13" s="66"/>
      <c r="AB13" s="66"/>
      <c r="AC13" s="66"/>
      <c r="AD13" s="66"/>
      <c r="AE13" s="66"/>
      <c r="AF13" s="66"/>
      <c r="AG13" s="66"/>
      <c r="AH13" s="66"/>
      <c r="AI13" s="66"/>
      <c r="AJ13" s="66"/>
      <c r="AK13" s="66"/>
      <c r="AL13" s="66"/>
    </row>
    <row r="14" spans="1:38" s="10" customFormat="1">
      <c r="A14" s="1">
        <v>1877</v>
      </c>
      <c r="O14" s="66"/>
      <c r="P14" s="66"/>
      <c r="Q14" s="66"/>
      <c r="R14" s="66"/>
      <c r="S14" s="66"/>
      <c r="T14" s="66"/>
      <c r="U14" s="66"/>
      <c r="V14" s="66"/>
      <c r="W14" s="66"/>
      <c r="X14" s="66"/>
      <c r="Y14" s="66"/>
      <c r="AA14" s="66"/>
      <c r="AB14" s="66"/>
      <c r="AC14" s="66"/>
      <c r="AD14" s="66"/>
      <c r="AE14" s="66"/>
      <c r="AF14" s="66"/>
      <c r="AG14" s="66"/>
      <c r="AH14" s="66"/>
      <c r="AI14" s="66"/>
      <c r="AJ14" s="66"/>
      <c r="AK14" s="66"/>
      <c r="AL14" s="66"/>
    </row>
    <row r="15" spans="1:38" s="10" customFormat="1">
      <c r="A15" s="1">
        <v>1878</v>
      </c>
      <c r="O15" s="66"/>
      <c r="P15" s="66"/>
      <c r="Q15" s="66"/>
      <c r="R15" s="66"/>
      <c r="S15" s="66"/>
      <c r="T15" s="66"/>
      <c r="U15" s="66"/>
      <c r="V15" s="66"/>
      <c r="W15" s="66"/>
      <c r="X15" s="66"/>
      <c r="Y15" s="66"/>
      <c r="AA15" s="66"/>
      <c r="AB15" s="66"/>
      <c r="AC15" s="66"/>
      <c r="AD15" s="66"/>
      <c r="AE15" s="66"/>
      <c r="AF15" s="66"/>
      <c r="AG15" s="66"/>
      <c r="AH15" s="66"/>
      <c r="AI15" s="66"/>
      <c r="AJ15" s="66"/>
      <c r="AK15" s="66"/>
      <c r="AL15" s="66"/>
    </row>
    <row r="16" spans="1:38" s="10" customFormat="1">
      <c r="A16" s="1">
        <v>1879</v>
      </c>
      <c r="O16" s="66"/>
      <c r="P16" s="66"/>
      <c r="Q16" s="66"/>
      <c r="R16" s="66"/>
      <c r="S16" s="66"/>
      <c r="T16" s="66"/>
      <c r="U16" s="66"/>
      <c r="V16" s="66"/>
      <c r="W16" s="66"/>
      <c r="X16" s="66"/>
      <c r="Y16" s="66"/>
      <c r="AA16" s="66"/>
      <c r="AB16" s="66"/>
      <c r="AC16" s="66"/>
      <c r="AD16" s="66"/>
      <c r="AE16" s="66"/>
      <c r="AF16" s="66"/>
      <c r="AG16" s="66"/>
      <c r="AH16" s="66"/>
      <c r="AI16" s="66"/>
      <c r="AJ16" s="66"/>
      <c r="AK16" s="66"/>
      <c r="AL16" s="66"/>
    </row>
    <row r="17" spans="1:38" s="10" customFormat="1">
      <c r="A17" s="1">
        <v>1880</v>
      </c>
      <c r="O17" s="66"/>
      <c r="P17" s="66"/>
      <c r="Q17" s="66"/>
      <c r="R17" s="66"/>
      <c r="S17" s="66"/>
      <c r="T17" s="66"/>
      <c r="U17" s="66"/>
      <c r="V17" s="66"/>
      <c r="W17" s="66"/>
      <c r="X17" s="66"/>
      <c r="Y17" s="66"/>
      <c r="AA17" s="66"/>
      <c r="AB17" s="66"/>
      <c r="AC17" s="66"/>
      <c r="AD17" s="66"/>
      <c r="AE17" s="66"/>
      <c r="AF17" s="66"/>
      <c r="AG17" s="66"/>
      <c r="AH17" s="66"/>
      <c r="AI17" s="66"/>
      <c r="AJ17" s="66"/>
      <c r="AK17" s="66"/>
      <c r="AL17" s="66"/>
    </row>
    <row r="18" spans="1:38" s="10" customFormat="1">
      <c r="A18" s="1">
        <v>1881</v>
      </c>
      <c r="O18" s="66"/>
      <c r="P18" s="66"/>
      <c r="Q18" s="66"/>
      <c r="R18" s="66"/>
      <c r="S18" s="66"/>
      <c r="T18" s="66"/>
      <c r="U18" s="66"/>
      <c r="V18" s="66"/>
      <c r="W18" s="66"/>
      <c r="X18" s="66"/>
      <c r="Y18" s="66"/>
      <c r="AA18" s="66"/>
      <c r="AB18" s="66"/>
      <c r="AC18" s="66"/>
      <c r="AD18" s="66"/>
      <c r="AE18" s="66"/>
      <c r="AF18" s="66"/>
      <c r="AG18" s="66"/>
      <c r="AH18" s="66"/>
      <c r="AI18" s="66"/>
      <c r="AJ18" s="66"/>
      <c r="AK18" s="66"/>
      <c r="AL18" s="66"/>
    </row>
    <row r="19" spans="1:38" s="10" customFormat="1">
      <c r="A19" s="1">
        <v>1882</v>
      </c>
      <c r="O19" s="66"/>
      <c r="P19" s="66"/>
      <c r="Q19" s="66"/>
      <c r="R19" s="66"/>
      <c r="S19" s="66"/>
      <c r="T19" s="66"/>
      <c r="U19" s="66"/>
      <c r="V19" s="66"/>
      <c r="W19" s="66"/>
      <c r="X19" s="66"/>
      <c r="Y19" s="66"/>
      <c r="AA19" s="66"/>
      <c r="AB19" s="66"/>
      <c r="AC19" s="66"/>
      <c r="AD19" s="66"/>
      <c r="AE19" s="66"/>
      <c r="AF19" s="66"/>
      <c r="AG19" s="66"/>
      <c r="AH19" s="66"/>
      <c r="AI19" s="66"/>
      <c r="AJ19" s="66"/>
      <c r="AK19" s="66"/>
      <c r="AL19" s="66"/>
    </row>
    <row r="20" spans="1:38" s="10" customFormat="1">
      <c r="A20" s="1">
        <v>1883</v>
      </c>
      <c r="O20" s="66"/>
      <c r="P20" s="66"/>
      <c r="Q20" s="66"/>
      <c r="R20" s="66"/>
      <c r="S20" s="66"/>
      <c r="T20" s="66"/>
      <c r="U20" s="66"/>
      <c r="V20" s="66"/>
      <c r="W20" s="66"/>
      <c r="X20" s="66"/>
      <c r="Y20" s="66"/>
      <c r="AA20" s="66"/>
      <c r="AB20" s="66"/>
      <c r="AC20" s="66"/>
      <c r="AD20" s="66"/>
      <c r="AE20" s="66"/>
      <c r="AF20" s="66"/>
      <c r="AG20" s="66"/>
      <c r="AH20" s="66"/>
      <c r="AI20" s="66"/>
      <c r="AJ20" s="66"/>
      <c r="AK20" s="66"/>
      <c r="AL20" s="66"/>
    </row>
    <row r="21" spans="1:38" s="10" customFormat="1">
      <c r="A21" s="1">
        <v>1884</v>
      </c>
      <c r="O21" s="66"/>
      <c r="P21" s="66"/>
      <c r="Q21" s="66"/>
      <c r="R21" s="66"/>
      <c r="S21" s="66"/>
      <c r="T21" s="66"/>
      <c r="U21" s="66"/>
      <c r="V21" s="66"/>
      <c r="W21" s="66"/>
      <c r="X21" s="66"/>
      <c r="Y21" s="66"/>
      <c r="AA21" s="66"/>
      <c r="AB21" s="66"/>
      <c r="AC21" s="66"/>
      <c r="AD21" s="66"/>
      <c r="AE21" s="66"/>
      <c r="AF21" s="66"/>
      <c r="AG21" s="66"/>
      <c r="AH21" s="66"/>
      <c r="AI21" s="66"/>
      <c r="AJ21" s="66"/>
      <c r="AK21" s="66"/>
      <c r="AL21" s="66"/>
    </row>
    <row r="22" spans="1:38" s="10" customFormat="1">
      <c r="A22" s="1">
        <v>1885</v>
      </c>
      <c r="O22" s="66"/>
      <c r="P22" s="66"/>
      <c r="Q22" s="66"/>
      <c r="R22" s="66"/>
      <c r="S22" s="66"/>
      <c r="T22" s="66"/>
      <c r="U22" s="66"/>
      <c r="V22" s="66"/>
      <c r="W22" s="66"/>
      <c r="X22" s="66"/>
      <c r="Y22" s="66"/>
      <c r="AA22" s="66"/>
      <c r="AB22" s="66"/>
      <c r="AC22" s="66"/>
      <c r="AD22" s="66"/>
      <c r="AE22" s="66"/>
      <c r="AF22" s="66"/>
      <c r="AG22" s="66"/>
      <c r="AH22" s="66"/>
      <c r="AI22" s="66"/>
      <c r="AJ22" s="66"/>
      <c r="AK22" s="66"/>
      <c r="AL22" s="66"/>
    </row>
    <row r="23" spans="1:38" s="10" customFormat="1">
      <c r="A23" s="1">
        <v>1886</v>
      </c>
      <c r="O23" s="66"/>
      <c r="P23" s="66"/>
      <c r="Q23" s="66"/>
      <c r="R23" s="66"/>
      <c r="S23" s="66"/>
      <c r="T23" s="66"/>
      <c r="U23" s="66"/>
      <c r="V23" s="66"/>
      <c r="W23" s="66"/>
      <c r="X23" s="66"/>
      <c r="Y23" s="66"/>
      <c r="AA23" s="66"/>
      <c r="AB23" s="66"/>
      <c r="AC23" s="66"/>
      <c r="AD23" s="66"/>
      <c r="AE23" s="66"/>
      <c r="AF23" s="66"/>
      <c r="AG23" s="66"/>
      <c r="AH23" s="66"/>
      <c r="AI23" s="66"/>
      <c r="AJ23" s="66"/>
      <c r="AK23" s="66"/>
      <c r="AL23" s="66"/>
    </row>
    <row r="24" spans="1:38" s="10" customFormat="1">
      <c r="A24" s="1">
        <v>1887</v>
      </c>
      <c r="O24" s="66"/>
      <c r="P24" s="66"/>
      <c r="Q24" s="66"/>
      <c r="R24" s="66"/>
      <c r="S24" s="66"/>
      <c r="T24" s="66"/>
      <c r="U24" s="66"/>
      <c r="V24" s="66"/>
      <c r="W24" s="66"/>
      <c r="X24" s="66"/>
      <c r="Y24" s="66"/>
      <c r="AA24" s="66"/>
      <c r="AB24" s="66"/>
      <c r="AC24" s="66"/>
      <c r="AD24" s="66"/>
      <c r="AE24" s="66"/>
      <c r="AF24" s="66"/>
      <c r="AG24" s="66"/>
      <c r="AH24" s="66"/>
      <c r="AI24" s="66"/>
      <c r="AJ24" s="66"/>
      <c r="AK24" s="66"/>
      <c r="AL24" s="66"/>
    </row>
    <row r="25" spans="1:38" s="10" customFormat="1">
      <c r="A25" s="1">
        <v>1888</v>
      </c>
      <c r="O25" s="66"/>
      <c r="P25" s="66"/>
      <c r="Q25" s="66"/>
      <c r="R25" s="66"/>
      <c r="S25" s="66"/>
      <c r="T25" s="66"/>
      <c r="U25" s="66"/>
      <c r="V25" s="66"/>
      <c r="W25" s="66"/>
      <c r="X25" s="66"/>
      <c r="Y25" s="66"/>
      <c r="AA25" s="66"/>
      <c r="AB25" s="66"/>
      <c r="AC25" s="66"/>
      <c r="AD25" s="66"/>
      <c r="AE25" s="66"/>
      <c r="AF25" s="66"/>
      <c r="AG25" s="66"/>
      <c r="AH25" s="66"/>
      <c r="AI25" s="66"/>
      <c r="AJ25" s="66"/>
      <c r="AK25" s="66"/>
      <c r="AL25" s="66"/>
    </row>
    <row r="26" spans="1:38" s="10" customFormat="1">
      <c r="A26" s="1">
        <v>1889</v>
      </c>
      <c r="O26" s="66"/>
      <c r="P26" s="66"/>
      <c r="Q26" s="66"/>
      <c r="R26" s="66"/>
      <c r="S26" s="66"/>
      <c r="T26" s="66"/>
      <c r="U26" s="66"/>
      <c r="V26" s="66"/>
      <c r="W26" s="66"/>
      <c r="X26" s="66"/>
      <c r="Y26" s="66"/>
      <c r="AA26" s="66"/>
      <c r="AB26" s="66"/>
      <c r="AC26" s="66"/>
      <c r="AD26" s="66"/>
      <c r="AE26" s="66"/>
      <c r="AF26" s="66"/>
      <c r="AG26" s="66"/>
      <c r="AH26" s="66"/>
      <c r="AI26" s="66"/>
      <c r="AJ26" s="66"/>
      <c r="AK26" s="66"/>
      <c r="AL26" s="66"/>
    </row>
    <row r="27" spans="1:38" s="10" customFormat="1">
      <c r="A27" s="1">
        <v>1890</v>
      </c>
      <c r="O27" s="66"/>
      <c r="P27" s="66"/>
      <c r="Q27" s="66"/>
      <c r="R27" s="66"/>
      <c r="S27" s="66"/>
      <c r="T27" s="66"/>
      <c r="U27" s="66"/>
      <c r="V27" s="66"/>
      <c r="W27" s="66"/>
      <c r="X27" s="66"/>
      <c r="Y27" s="66"/>
      <c r="AA27" s="66"/>
      <c r="AB27" s="66"/>
      <c r="AC27" s="66"/>
      <c r="AD27" s="66"/>
      <c r="AE27" s="66"/>
      <c r="AF27" s="66"/>
      <c r="AG27" s="66"/>
      <c r="AH27" s="66"/>
      <c r="AI27" s="66"/>
      <c r="AJ27" s="66"/>
      <c r="AK27" s="66"/>
      <c r="AL27" s="66"/>
    </row>
    <row r="28" spans="1:38" s="10" customFormat="1">
      <c r="A28" s="1">
        <v>1891</v>
      </c>
      <c r="O28" s="66"/>
      <c r="P28" s="66"/>
      <c r="Q28" s="66"/>
      <c r="R28" s="66"/>
      <c r="S28" s="66"/>
      <c r="T28" s="66"/>
      <c r="U28" s="66"/>
      <c r="V28" s="66"/>
      <c r="W28" s="66"/>
      <c r="X28" s="66"/>
      <c r="Y28" s="66"/>
      <c r="AA28" s="66"/>
      <c r="AB28" s="66"/>
      <c r="AC28" s="66"/>
      <c r="AD28" s="66"/>
      <c r="AE28" s="66"/>
      <c r="AF28" s="66"/>
      <c r="AG28" s="66"/>
      <c r="AH28" s="66"/>
      <c r="AI28" s="66"/>
      <c r="AJ28" s="66"/>
      <c r="AK28" s="66"/>
      <c r="AL28" s="66"/>
    </row>
    <row r="29" spans="1:38" s="10" customFormat="1">
      <c r="A29" s="1">
        <v>1892</v>
      </c>
      <c r="O29" s="66"/>
      <c r="P29" s="66"/>
      <c r="Q29" s="66"/>
      <c r="R29" s="66"/>
      <c r="S29" s="66"/>
      <c r="T29" s="66"/>
      <c r="U29" s="66"/>
      <c r="V29" s="66"/>
      <c r="W29" s="66"/>
      <c r="X29" s="66"/>
      <c r="Y29" s="66"/>
      <c r="AA29" s="66"/>
      <c r="AB29" s="66"/>
      <c r="AC29" s="66"/>
      <c r="AD29" s="66"/>
      <c r="AE29" s="66"/>
      <c r="AF29" s="66"/>
      <c r="AG29" s="66"/>
      <c r="AH29" s="66"/>
      <c r="AI29" s="66"/>
      <c r="AJ29" s="66"/>
      <c r="AK29" s="66"/>
      <c r="AL29" s="66"/>
    </row>
    <row r="30" spans="1:38" s="10" customFormat="1">
      <c r="A30" s="1">
        <v>1893</v>
      </c>
      <c r="O30" s="66"/>
      <c r="P30" s="66"/>
      <c r="Q30" s="66"/>
      <c r="R30" s="66"/>
      <c r="S30" s="66"/>
      <c r="T30" s="66"/>
      <c r="U30" s="66"/>
      <c r="V30" s="66"/>
      <c r="W30" s="66"/>
      <c r="X30" s="66"/>
      <c r="Y30" s="66"/>
      <c r="AA30" s="66"/>
      <c r="AB30" s="66"/>
      <c r="AC30" s="66"/>
      <c r="AD30" s="66"/>
      <c r="AE30" s="66"/>
      <c r="AF30" s="66"/>
      <c r="AG30" s="66"/>
      <c r="AH30" s="66"/>
      <c r="AI30" s="66"/>
      <c r="AJ30" s="66"/>
      <c r="AK30" s="66"/>
      <c r="AL30" s="66"/>
    </row>
    <row r="31" spans="1:38">
      <c r="A31" s="1">
        <v>1894</v>
      </c>
      <c r="C31" s="5"/>
    </row>
    <row r="32" spans="1:38">
      <c r="A32" s="1">
        <v>1895</v>
      </c>
    </row>
    <row r="33" spans="1:3">
      <c r="A33" s="1">
        <v>1896</v>
      </c>
    </row>
    <row r="34" spans="1:3">
      <c r="A34" s="1">
        <v>1897</v>
      </c>
    </row>
    <row r="35" spans="1:3">
      <c r="A35" s="1">
        <v>1898</v>
      </c>
    </row>
    <row r="36" spans="1:3">
      <c r="A36" s="1">
        <v>1899</v>
      </c>
    </row>
    <row r="37" spans="1:3">
      <c r="A37" s="1">
        <v>1900</v>
      </c>
    </row>
    <row r="38" spans="1:3">
      <c r="A38" s="1">
        <v>1901</v>
      </c>
    </row>
    <row r="39" spans="1:3" ht="15" customHeight="1">
      <c r="A39" s="1">
        <v>1902</v>
      </c>
    </row>
    <row r="40" spans="1:3">
      <c r="A40" s="1">
        <v>1903</v>
      </c>
      <c r="C40" s="8"/>
    </row>
    <row r="41" spans="1:3">
      <c r="A41" s="1">
        <v>1904</v>
      </c>
      <c r="C41" s="8"/>
    </row>
    <row r="42" spans="1:3" ht="14" customHeight="1">
      <c r="A42" s="1">
        <v>1905</v>
      </c>
      <c r="C42" s="8"/>
    </row>
    <row r="43" spans="1:3">
      <c r="A43" s="1">
        <v>1906</v>
      </c>
      <c r="C43" s="8"/>
    </row>
    <row r="44" spans="1:3">
      <c r="A44" s="1">
        <v>1907</v>
      </c>
      <c r="C44" s="8"/>
    </row>
    <row r="45" spans="1:3">
      <c r="A45" s="1">
        <v>1908</v>
      </c>
      <c r="C45" s="8"/>
    </row>
    <row r="46" spans="1:3">
      <c r="A46" s="1">
        <v>1909</v>
      </c>
      <c r="C46" s="8"/>
    </row>
    <row r="47" spans="1:3">
      <c r="A47" s="1">
        <v>1910</v>
      </c>
      <c r="C47" s="8"/>
    </row>
    <row r="48" spans="1:3">
      <c r="A48" s="1">
        <v>1911</v>
      </c>
      <c r="C48" s="8"/>
    </row>
    <row r="49" spans="1:5">
      <c r="A49" s="1">
        <v>1912</v>
      </c>
      <c r="C49" s="8"/>
    </row>
    <row r="50" spans="1:5">
      <c r="A50" s="1">
        <v>1913</v>
      </c>
      <c r="C50" s="8"/>
    </row>
    <row r="51" spans="1:5">
      <c r="A51" s="1">
        <v>1914</v>
      </c>
      <c r="C51">
        <v>36.275394052180225</v>
      </c>
      <c r="D51">
        <v>37.049562709539039</v>
      </c>
      <c r="E51">
        <v>35.395009096514521</v>
      </c>
    </row>
    <row r="52" spans="1:5">
      <c r="A52" s="1">
        <v>1915</v>
      </c>
    </row>
    <row r="53" spans="1:5">
      <c r="A53" s="1">
        <v>1916</v>
      </c>
    </row>
    <row r="54" spans="1:5">
      <c r="A54" s="1">
        <v>1917</v>
      </c>
    </row>
    <row r="55" spans="1:5">
      <c r="A55" s="1">
        <v>1918</v>
      </c>
    </row>
    <row r="56" spans="1:5">
      <c r="A56" s="1">
        <v>1919</v>
      </c>
    </row>
    <row r="57" spans="1:5" ht="15" customHeight="1">
      <c r="A57" s="1">
        <v>1920</v>
      </c>
    </row>
    <row r="58" spans="1:5">
      <c r="A58" s="1">
        <v>1921</v>
      </c>
      <c r="C58" s="8"/>
    </row>
    <row r="59" spans="1:5">
      <c r="A59" s="1">
        <v>1922</v>
      </c>
      <c r="C59" s="8"/>
    </row>
    <row r="60" spans="1:5">
      <c r="A60" s="1">
        <v>1923</v>
      </c>
      <c r="C60" s="8"/>
    </row>
    <row r="61" spans="1:5">
      <c r="A61" s="1">
        <v>1924</v>
      </c>
      <c r="C61" s="8"/>
    </row>
    <row r="62" spans="1:5">
      <c r="A62" s="1">
        <v>1925</v>
      </c>
      <c r="C62" s="8"/>
    </row>
    <row r="63" spans="1:5">
      <c r="A63" s="1">
        <v>1926</v>
      </c>
      <c r="C63" s="8"/>
    </row>
    <row r="64" spans="1:5">
      <c r="A64" s="1">
        <v>1927</v>
      </c>
      <c r="C64" s="8"/>
    </row>
    <row r="65" spans="1:3">
      <c r="A65" s="1">
        <v>1928</v>
      </c>
      <c r="C65" s="8"/>
    </row>
    <row r="66" spans="1:3">
      <c r="A66" s="1">
        <v>1929</v>
      </c>
      <c r="C66" s="8"/>
    </row>
    <row r="67" spans="1:3">
      <c r="A67" s="1">
        <v>1930</v>
      </c>
      <c r="C67" s="8"/>
    </row>
    <row r="68" spans="1:3">
      <c r="A68" s="1">
        <v>1931</v>
      </c>
      <c r="C68" s="8"/>
    </row>
    <row r="69" spans="1:3">
      <c r="A69" s="1">
        <v>1932</v>
      </c>
      <c r="C69" s="8"/>
    </row>
    <row r="70" spans="1:3">
      <c r="A70" s="1">
        <v>1933</v>
      </c>
      <c r="C70" s="8"/>
    </row>
    <row r="71" spans="1:3">
      <c r="A71" s="1">
        <v>1934</v>
      </c>
      <c r="C71" s="8"/>
    </row>
    <row r="72" spans="1:3">
      <c r="A72" s="1">
        <v>1935</v>
      </c>
      <c r="C72" s="8"/>
    </row>
    <row r="73" spans="1:3">
      <c r="A73" s="1">
        <v>1936</v>
      </c>
      <c r="C73" s="8"/>
    </row>
    <row r="74" spans="1:3">
      <c r="A74" s="1">
        <v>1937</v>
      </c>
      <c r="C74" s="8"/>
    </row>
    <row r="75" spans="1:3" ht="15" customHeight="1">
      <c r="A75" s="1">
        <v>1938</v>
      </c>
      <c r="C75" s="8"/>
    </row>
    <row r="76" spans="1:3">
      <c r="A76" s="1">
        <v>1939</v>
      </c>
      <c r="C76" s="8"/>
    </row>
    <row r="77" spans="1:3">
      <c r="A77" s="1">
        <v>1940</v>
      </c>
      <c r="C77" s="8"/>
    </row>
    <row r="78" spans="1:3">
      <c r="A78" s="1">
        <v>1941</v>
      </c>
      <c r="C78" s="8"/>
    </row>
    <row r="79" spans="1:3">
      <c r="A79" s="1">
        <v>1942</v>
      </c>
      <c r="C79" s="8"/>
    </row>
    <row r="80" spans="1:3">
      <c r="A80" s="1">
        <v>1943</v>
      </c>
      <c r="C80" s="8"/>
    </row>
    <row r="81" spans="1:38">
      <c r="A81" s="1">
        <v>1944</v>
      </c>
      <c r="C81" s="8"/>
    </row>
    <row r="82" spans="1:38">
      <c r="A82" s="1">
        <v>1945</v>
      </c>
      <c r="C82" s="8"/>
    </row>
    <row r="83" spans="1:38">
      <c r="A83" s="1">
        <v>1946</v>
      </c>
      <c r="C83" s="8"/>
    </row>
    <row r="84" spans="1:38">
      <c r="A84" s="1">
        <v>1947</v>
      </c>
      <c r="C84">
        <v>21.135035741352283</v>
      </c>
      <c r="D84">
        <v>19.803731377218877</v>
      </c>
      <c r="E84">
        <v>22.603527032643157</v>
      </c>
    </row>
    <row r="85" spans="1:38">
      <c r="A85" s="1">
        <v>1948</v>
      </c>
    </row>
    <row r="86" spans="1:38">
      <c r="A86" s="1">
        <v>1949</v>
      </c>
    </row>
    <row r="87" spans="1:38">
      <c r="A87" s="1">
        <v>1950</v>
      </c>
      <c r="G87" s="62">
        <v>17150335</v>
      </c>
      <c r="H87" s="62">
        <v>8826954</v>
      </c>
      <c r="I87" s="62">
        <v>8323381</v>
      </c>
      <c r="AL87" s="67">
        <v>5749</v>
      </c>
    </row>
    <row r="88" spans="1:38">
      <c r="A88" s="1">
        <v>1951</v>
      </c>
      <c r="G88" s="62">
        <v>17517586</v>
      </c>
      <c r="H88" s="62">
        <v>8998246</v>
      </c>
      <c r="I88" s="62">
        <v>8519340</v>
      </c>
    </row>
    <row r="89" spans="1:38">
      <c r="A89" s="1">
        <v>1952</v>
      </c>
      <c r="G89" s="62">
        <v>17877746</v>
      </c>
      <c r="H89" s="62">
        <v>9167824</v>
      </c>
      <c r="I89" s="62">
        <v>8709922</v>
      </c>
    </row>
    <row r="90" spans="1:38">
      <c r="A90" s="1">
        <v>1953</v>
      </c>
      <c r="C90" s="8"/>
      <c r="G90" s="62">
        <v>18232353</v>
      </c>
      <c r="H90" s="62">
        <v>9335816</v>
      </c>
      <c r="I90" s="62">
        <v>8896537</v>
      </c>
    </row>
    <row r="91" spans="1:38">
      <c r="A91" s="1">
        <v>1954</v>
      </c>
      <c r="C91" s="8"/>
      <c r="G91" s="62">
        <v>18582950</v>
      </c>
      <c r="H91" s="62">
        <v>9502353</v>
      </c>
      <c r="I91" s="62">
        <v>9080597</v>
      </c>
    </row>
    <row r="92" spans="1:38">
      <c r="A92" s="1">
        <v>1955</v>
      </c>
      <c r="C92" s="8"/>
      <c r="G92" s="62">
        <v>18931081</v>
      </c>
      <c r="H92" s="62">
        <v>9667571</v>
      </c>
      <c r="I92" s="62">
        <v>9263510</v>
      </c>
      <c r="AL92" s="67">
        <v>6396</v>
      </c>
    </row>
    <row r="93" spans="1:38">
      <c r="A93" s="1">
        <v>1956</v>
      </c>
      <c r="C93" s="8"/>
      <c r="G93" s="62">
        <v>19275713</v>
      </c>
      <c r="H93" s="62">
        <v>9831376</v>
      </c>
      <c r="I93" s="62">
        <v>9444337</v>
      </c>
    </row>
    <row r="94" spans="1:38">
      <c r="A94" s="1">
        <v>1957</v>
      </c>
      <c r="C94" s="8"/>
      <c r="G94" s="62">
        <v>19615823</v>
      </c>
      <c r="H94" s="62">
        <v>9993689</v>
      </c>
      <c r="I94" s="62">
        <v>9622134</v>
      </c>
    </row>
    <row r="95" spans="1:38">
      <c r="A95" s="1">
        <v>1958</v>
      </c>
      <c r="C95" s="8"/>
      <c r="G95" s="62">
        <v>19952947</v>
      </c>
      <c r="H95" s="62">
        <v>10154633</v>
      </c>
      <c r="I95" s="62">
        <v>9798314</v>
      </c>
    </row>
    <row r="96" spans="1:38">
      <c r="A96" s="1">
        <v>1959</v>
      </c>
      <c r="C96" s="8"/>
      <c r="G96" s="62">
        <v>20288630</v>
      </c>
      <c r="H96" s="62">
        <v>10314339</v>
      </c>
      <c r="I96" s="62">
        <v>9974291</v>
      </c>
    </row>
    <row r="97" spans="1:38">
      <c r="A97" s="1">
        <v>1960</v>
      </c>
      <c r="C97">
        <v>17.859699038923491</v>
      </c>
      <c r="D97">
        <v>15.918853174124362</v>
      </c>
      <c r="E97">
        <v>19.85232243618978</v>
      </c>
      <c r="G97" s="62">
        <v>20624417</v>
      </c>
      <c r="H97" s="62">
        <v>10472944</v>
      </c>
      <c r="I97" s="62">
        <v>10151473</v>
      </c>
      <c r="AL97" s="67">
        <v>7028</v>
      </c>
    </row>
    <row r="98" spans="1:38">
      <c r="A98" s="1">
        <v>1961</v>
      </c>
      <c r="G98" s="62">
        <v>20959699</v>
      </c>
      <c r="H98" s="62">
        <v>10629954</v>
      </c>
      <c r="I98" s="62">
        <v>10329745</v>
      </c>
    </row>
    <row r="99" spans="1:38">
      <c r="A99" s="1">
        <v>1962</v>
      </c>
      <c r="G99" s="62">
        <v>21293448</v>
      </c>
      <c r="H99" s="62">
        <v>10785280</v>
      </c>
      <c r="I99" s="62">
        <v>10508168</v>
      </c>
    </row>
    <row r="100" spans="1:38">
      <c r="A100" s="1">
        <v>1963</v>
      </c>
      <c r="G100" s="62">
        <v>21626578</v>
      </c>
      <c r="H100" s="62">
        <v>10939666</v>
      </c>
      <c r="I100" s="62">
        <v>10686912</v>
      </c>
    </row>
    <row r="101" spans="1:38">
      <c r="A101" s="1">
        <v>1964</v>
      </c>
      <c r="G101" s="62">
        <v>21959981</v>
      </c>
      <c r="H101" s="62">
        <v>11093835</v>
      </c>
      <c r="I101" s="62">
        <v>10866146</v>
      </c>
    </row>
    <row r="102" spans="1:38">
      <c r="A102" s="1">
        <v>1965</v>
      </c>
      <c r="C102" s="8"/>
      <c r="G102" s="62">
        <v>22294570</v>
      </c>
      <c r="H102" s="62">
        <v>11248525</v>
      </c>
      <c r="I102" s="62">
        <v>11046045</v>
      </c>
      <c r="AL102" s="67">
        <v>7724</v>
      </c>
    </row>
    <row r="103" spans="1:38">
      <c r="A103" s="1">
        <v>1966</v>
      </c>
      <c r="C103" s="8"/>
      <c r="G103" s="62">
        <v>22624053</v>
      </c>
      <c r="H103" s="62">
        <v>11400395</v>
      </c>
      <c r="I103" s="62">
        <v>11223658</v>
      </c>
    </row>
    <row r="104" spans="1:38">
      <c r="A104" s="1">
        <v>1967</v>
      </c>
      <c r="C104" s="8"/>
      <c r="G104" s="62">
        <v>22947831</v>
      </c>
      <c r="H104" s="62">
        <v>11548958</v>
      </c>
      <c r="I104" s="62">
        <v>11398873</v>
      </c>
    </row>
    <row r="105" spans="1:38">
      <c r="A105" s="1">
        <v>1968</v>
      </c>
      <c r="C105" s="8"/>
      <c r="G105" s="62">
        <v>23275329</v>
      </c>
      <c r="H105" s="62">
        <v>11699221</v>
      </c>
      <c r="I105" s="62">
        <v>11576108</v>
      </c>
    </row>
    <row r="106" spans="1:38">
      <c r="A106" s="1">
        <v>1969</v>
      </c>
      <c r="C106" s="8"/>
      <c r="G106" s="62">
        <v>23615987</v>
      </c>
      <c r="H106" s="62">
        <v>11856200</v>
      </c>
      <c r="I106" s="62">
        <v>11759787</v>
      </c>
    </row>
    <row r="107" spans="1:38">
      <c r="A107" s="1">
        <v>1970</v>
      </c>
      <c r="C107">
        <v>15.848786649155567</v>
      </c>
      <c r="D107">
        <v>15.141291704884878</v>
      </c>
      <c r="E107">
        <v>16.551844934091775</v>
      </c>
      <c r="G107" s="62">
        <v>23979249</v>
      </c>
      <c r="H107" s="62">
        <v>12024914</v>
      </c>
      <c r="I107" s="62">
        <v>11954335</v>
      </c>
      <c r="AL107" s="67">
        <v>8476</v>
      </c>
    </row>
    <row r="108" spans="1:38">
      <c r="A108" s="1">
        <v>1971</v>
      </c>
      <c r="G108" s="62">
        <v>24372314</v>
      </c>
      <c r="H108" s="62">
        <v>12210772</v>
      </c>
      <c r="I108" s="62">
        <v>12161542</v>
      </c>
    </row>
    <row r="109" spans="1:38">
      <c r="A109" s="1">
        <v>1972</v>
      </c>
      <c r="G109" s="62">
        <v>24788885</v>
      </c>
      <c r="H109" s="62">
        <v>12410427</v>
      </c>
      <c r="I109" s="62">
        <v>12378458</v>
      </c>
    </row>
    <row r="110" spans="1:38">
      <c r="A110" s="1">
        <v>1973</v>
      </c>
      <c r="G110" s="62">
        <v>25218166</v>
      </c>
      <c r="H110" s="62">
        <v>12615767</v>
      </c>
      <c r="I110" s="62">
        <v>12602399</v>
      </c>
    </row>
    <row r="111" spans="1:38">
      <c r="A111" s="1">
        <v>1974</v>
      </c>
      <c r="C111" s="8"/>
      <c r="G111" s="62">
        <v>25649344</v>
      </c>
      <c r="H111" s="62">
        <v>12818671</v>
      </c>
      <c r="I111" s="62">
        <v>12830673</v>
      </c>
    </row>
    <row r="112" spans="1:38">
      <c r="A112" s="1">
        <v>1975</v>
      </c>
      <c r="C112" s="8"/>
      <c r="G112" s="62">
        <v>26071619</v>
      </c>
      <c r="H112" s="62">
        <v>13011026</v>
      </c>
      <c r="I112" s="62">
        <v>13060593</v>
      </c>
      <c r="AL112" s="67">
        <v>9296</v>
      </c>
    </row>
    <row r="113" spans="1:38">
      <c r="A113" s="1">
        <v>1976</v>
      </c>
      <c r="C113" s="8"/>
      <c r="G113" s="62">
        <v>26481574</v>
      </c>
      <c r="H113" s="62">
        <v>13187612</v>
      </c>
      <c r="I113" s="62">
        <v>13293962</v>
      </c>
    </row>
    <row r="114" spans="1:38">
      <c r="A114" s="1">
        <v>1977</v>
      </c>
      <c r="C114" s="8"/>
      <c r="G114" s="62">
        <v>26886420</v>
      </c>
      <c r="H114" s="62">
        <v>13353849</v>
      </c>
      <c r="I114" s="62">
        <v>13532571</v>
      </c>
    </row>
    <row r="115" spans="1:38">
      <c r="A115" s="1">
        <v>1978</v>
      </c>
      <c r="C115" s="8"/>
      <c r="G115" s="62">
        <v>27291267</v>
      </c>
      <c r="H115" s="62">
        <v>13517549</v>
      </c>
      <c r="I115" s="62">
        <v>13773718</v>
      </c>
    </row>
    <row r="116" spans="1:38">
      <c r="A116" s="1">
        <v>1979</v>
      </c>
      <c r="C116" s="8"/>
      <c r="G116" s="62">
        <v>27701238</v>
      </c>
      <c r="H116" s="62">
        <v>13686543</v>
      </c>
      <c r="I116" s="62">
        <v>14014695</v>
      </c>
    </row>
    <row r="117" spans="1:38">
      <c r="A117" s="1">
        <v>1980</v>
      </c>
      <c r="C117">
        <v>17.801509970671233</v>
      </c>
      <c r="D117">
        <v>16.90043142135508</v>
      </c>
      <c r="E117">
        <v>18.682756553972329</v>
      </c>
      <c r="G117" s="62">
        <v>28121450</v>
      </c>
      <c r="H117" s="62">
        <v>13868648</v>
      </c>
      <c r="I117" s="62">
        <v>14252802</v>
      </c>
      <c r="AL117" s="67">
        <v>10009</v>
      </c>
    </row>
    <row r="118" spans="1:38">
      <c r="A118" s="1">
        <v>1981</v>
      </c>
      <c r="G118" s="62">
        <v>28553604</v>
      </c>
      <c r="H118" s="62">
        <v>14066547</v>
      </c>
      <c r="I118" s="62">
        <v>14487057</v>
      </c>
    </row>
    <row r="119" spans="1:38">
      <c r="A119" s="1">
        <v>1982</v>
      </c>
      <c r="G119" s="62">
        <v>28994284</v>
      </c>
      <c r="H119" s="62">
        <v>14275021</v>
      </c>
      <c r="I119" s="62">
        <v>14719263</v>
      </c>
    </row>
    <row r="120" spans="1:38">
      <c r="A120" s="1">
        <v>1983</v>
      </c>
      <c r="C120" s="8"/>
      <c r="G120" s="62">
        <v>29440951</v>
      </c>
      <c r="H120" s="62">
        <v>14490058</v>
      </c>
      <c r="I120" s="62">
        <v>14950893</v>
      </c>
    </row>
    <row r="121" spans="1:38">
      <c r="A121" s="1">
        <v>1984</v>
      </c>
      <c r="C121" s="8"/>
      <c r="G121" s="62">
        <v>29891035</v>
      </c>
      <c r="H121" s="62">
        <v>14707627</v>
      </c>
      <c r="I121" s="62">
        <v>15183408</v>
      </c>
    </row>
    <row r="122" spans="1:38">
      <c r="A122" s="1">
        <v>1985</v>
      </c>
      <c r="C122" s="8"/>
      <c r="G122" s="62">
        <v>30341987</v>
      </c>
      <c r="H122" s="62">
        <v>14923709</v>
      </c>
      <c r="I122" s="62">
        <v>15418278</v>
      </c>
      <c r="AL122" s="67">
        <v>10763</v>
      </c>
    </row>
    <row r="123" spans="1:38">
      <c r="A123" s="1">
        <v>1986</v>
      </c>
      <c r="C123" s="8"/>
      <c r="G123" s="62">
        <v>30796055</v>
      </c>
      <c r="H123" s="62">
        <v>15139032</v>
      </c>
      <c r="I123" s="62">
        <v>15657023</v>
      </c>
    </row>
    <row r="124" spans="1:38">
      <c r="A124" s="1">
        <v>1987</v>
      </c>
      <c r="C124" s="8"/>
      <c r="G124" s="62">
        <v>31254938</v>
      </c>
      <c r="H124" s="62">
        <v>15356275</v>
      </c>
      <c r="I124" s="62">
        <v>15898663</v>
      </c>
    </row>
    <row r="125" spans="1:38">
      <c r="A125" s="1">
        <v>1988</v>
      </c>
      <c r="C125" s="8"/>
      <c r="G125" s="62">
        <v>31715267</v>
      </c>
      <c r="H125" s="62">
        <v>15574347</v>
      </c>
      <c r="I125" s="62">
        <v>16140920</v>
      </c>
    </row>
    <row r="126" spans="1:38">
      <c r="A126" s="1">
        <v>1989</v>
      </c>
      <c r="C126" s="8"/>
      <c r="G126" s="62">
        <v>32173679</v>
      </c>
      <c r="H126" s="62">
        <v>15792162</v>
      </c>
      <c r="I126" s="62">
        <v>16381517</v>
      </c>
    </row>
    <row r="127" spans="1:38">
      <c r="A127" s="1">
        <v>1990</v>
      </c>
      <c r="C127" s="20"/>
      <c r="G127" s="62">
        <v>32626800</v>
      </c>
      <c r="H127" s="62">
        <v>16008627</v>
      </c>
      <c r="I127" s="62">
        <v>16618173</v>
      </c>
      <c r="K127" s="62" t="s">
        <v>264</v>
      </c>
      <c r="L127" s="62">
        <v>16017.89</v>
      </c>
      <c r="M127" s="62">
        <v>16624.55</v>
      </c>
      <c r="AL127" s="67">
        <v>11651</v>
      </c>
    </row>
    <row r="128" spans="1:38">
      <c r="A128" s="1">
        <v>1991</v>
      </c>
      <c r="C128">
        <v>13.762903807469611</v>
      </c>
      <c r="D128">
        <v>13.384643942480727</v>
      </c>
      <c r="E128">
        <v>14.128060283176776</v>
      </c>
      <c r="G128" s="62">
        <v>33075627</v>
      </c>
      <c r="H128" s="62">
        <v>16224671</v>
      </c>
      <c r="I128" s="62">
        <v>16850956</v>
      </c>
    </row>
    <row r="129" spans="1:38">
      <c r="A129" s="1">
        <v>1992</v>
      </c>
      <c r="G129" s="62">
        <v>33522403</v>
      </c>
      <c r="H129" s="62">
        <v>16441018</v>
      </c>
      <c r="I129" s="62">
        <v>17081385</v>
      </c>
    </row>
    <row r="130" spans="1:38">
      <c r="A130" s="1">
        <v>1993</v>
      </c>
      <c r="C130" s="8"/>
      <c r="G130" s="62">
        <v>33965641</v>
      </c>
      <c r="H130" s="62">
        <v>16656280</v>
      </c>
      <c r="I130" s="62">
        <v>17309361</v>
      </c>
    </row>
    <row r="131" spans="1:38">
      <c r="A131" s="1">
        <v>1994</v>
      </c>
      <c r="C131" s="8"/>
      <c r="G131" s="62">
        <v>34403841</v>
      </c>
      <c r="H131" s="62">
        <v>16869061</v>
      </c>
      <c r="I131" s="62">
        <v>17534780</v>
      </c>
    </row>
    <row r="132" spans="1:38">
      <c r="A132" s="1">
        <v>1995</v>
      </c>
      <c r="C132" s="8"/>
      <c r="G132" s="62">
        <v>34835518</v>
      </c>
      <c r="H132" s="62">
        <v>17077969</v>
      </c>
      <c r="I132" s="62">
        <v>17757549</v>
      </c>
      <c r="AL132" s="67">
        <v>12742</v>
      </c>
    </row>
    <row r="133" spans="1:38">
      <c r="A133" s="1">
        <v>1996</v>
      </c>
      <c r="C133" s="8"/>
      <c r="G133" s="62">
        <v>35263650</v>
      </c>
      <c r="H133" s="62">
        <v>17284373</v>
      </c>
      <c r="I133" s="62">
        <v>17979277</v>
      </c>
    </row>
    <row r="134" spans="1:38">
      <c r="A134" s="1">
        <v>1997</v>
      </c>
      <c r="C134" s="8"/>
      <c r="G134" s="62">
        <v>35689233</v>
      </c>
      <c r="H134" s="62">
        <v>17489202</v>
      </c>
      <c r="I134" s="62">
        <v>18200031</v>
      </c>
    </row>
    <row r="135" spans="1:38">
      <c r="A135" s="1">
        <v>1998</v>
      </c>
      <c r="C135" s="8"/>
      <c r="G135" s="62">
        <v>36107797</v>
      </c>
      <c r="H135" s="62">
        <v>17690405</v>
      </c>
      <c r="I135" s="62">
        <v>18417392</v>
      </c>
    </row>
    <row r="136" spans="1:38">
      <c r="A136" s="1">
        <v>1999</v>
      </c>
      <c r="C136" s="8"/>
      <c r="G136" s="62">
        <v>36514858</v>
      </c>
      <c r="H136" s="62">
        <v>17885920</v>
      </c>
      <c r="I136" s="62">
        <v>18628938</v>
      </c>
    </row>
    <row r="137" spans="1:38">
      <c r="A137" s="1">
        <v>2000</v>
      </c>
      <c r="C137" s="8"/>
      <c r="G137" s="62">
        <v>36905946</v>
      </c>
      <c r="H137" s="62">
        <v>18073693</v>
      </c>
      <c r="I137" s="62">
        <v>18832253</v>
      </c>
      <c r="K137" s="62" t="s">
        <v>269</v>
      </c>
      <c r="L137" s="62">
        <v>18087.05</v>
      </c>
      <c r="M137" s="62">
        <v>18843.66</v>
      </c>
      <c r="AL137" s="67">
        <v>13758</v>
      </c>
    </row>
    <row r="138" spans="1:38">
      <c r="A138" s="1">
        <v>2001</v>
      </c>
      <c r="C138">
        <v>10.900103068979906</v>
      </c>
      <c r="D138">
        <v>10.254470555156576</v>
      </c>
      <c r="E138">
        <v>11.516921107431198</v>
      </c>
      <c r="G138" s="62">
        <v>37276296</v>
      </c>
      <c r="H138" s="62">
        <v>18251212</v>
      </c>
      <c r="I138" s="62">
        <v>19025084</v>
      </c>
      <c r="L138" s="65"/>
    </row>
    <row r="139" spans="1:38">
      <c r="A139" s="1">
        <v>2002</v>
      </c>
      <c r="C139" s="8"/>
      <c r="G139" s="62">
        <v>37628899</v>
      </c>
      <c r="H139" s="62">
        <v>18419849</v>
      </c>
      <c r="I139" s="62">
        <v>19209050</v>
      </c>
      <c r="L139" s="65"/>
    </row>
    <row r="140" spans="1:38">
      <c r="A140" s="1">
        <v>2003</v>
      </c>
      <c r="C140" s="8"/>
      <c r="G140" s="62">
        <v>37970885</v>
      </c>
      <c r="H140" s="62">
        <v>18583372</v>
      </c>
      <c r="I140" s="62">
        <v>19387513</v>
      </c>
      <c r="L140" s="65"/>
    </row>
    <row r="141" spans="1:38">
      <c r="A141" s="1">
        <v>2004</v>
      </c>
      <c r="C141" s="8"/>
      <c r="G141" s="62">
        <v>38309404</v>
      </c>
      <c r="H141" s="62">
        <v>18745552</v>
      </c>
      <c r="I141" s="62">
        <v>19563852</v>
      </c>
      <c r="L141" s="65"/>
    </row>
    <row r="142" spans="1:38">
      <c r="A142" s="1">
        <v>2005</v>
      </c>
      <c r="C142" s="20"/>
      <c r="G142" s="62">
        <v>38651591</v>
      </c>
      <c r="H142" s="62">
        <v>18910162</v>
      </c>
      <c r="I142" s="62">
        <v>19741429</v>
      </c>
      <c r="K142" s="62" t="s">
        <v>270</v>
      </c>
      <c r="L142" s="62">
        <v>18924.18</v>
      </c>
      <c r="M142" s="62">
        <v>19756.990000000002</v>
      </c>
      <c r="AL142" s="67">
        <v>14766</v>
      </c>
    </row>
    <row r="143" spans="1:38">
      <c r="A143" s="1">
        <v>2006</v>
      </c>
      <c r="C143" s="8"/>
      <c r="G143" s="62">
        <v>38996518</v>
      </c>
      <c r="H143" s="62">
        <v>19076800</v>
      </c>
      <c r="I143" s="62">
        <v>19919718</v>
      </c>
      <c r="K143" s="62" t="s">
        <v>271</v>
      </c>
      <c r="L143" s="62">
        <v>19089.98</v>
      </c>
      <c r="M143" s="62">
        <v>19933.87</v>
      </c>
    </row>
    <row r="144" spans="1:38">
      <c r="A144" s="1">
        <v>2007</v>
      </c>
      <c r="C144" s="8"/>
      <c r="G144" s="62">
        <v>39339429</v>
      </c>
      <c r="H144" s="62">
        <v>19242950</v>
      </c>
      <c r="I144" s="62">
        <v>20096479</v>
      </c>
      <c r="K144" s="62" t="s">
        <v>272</v>
      </c>
      <c r="L144" s="62">
        <v>19257.41</v>
      </c>
      <c r="M144" s="62">
        <v>20110.66</v>
      </c>
    </row>
    <row r="145" spans="1:58">
      <c r="A145" s="1">
        <v>2008</v>
      </c>
      <c r="C145" s="8"/>
      <c r="G145" s="62">
        <v>39681712</v>
      </c>
      <c r="H145" s="62">
        <v>19409214</v>
      </c>
      <c r="I145" s="62">
        <v>20272498</v>
      </c>
      <c r="K145" s="62" t="s">
        <v>273</v>
      </c>
      <c r="L145" s="62">
        <v>19426.509999999998</v>
      </c>
      <c r="M145" s="62">
        <v>20287.79</v>
      </c>
    </row>
    <row r="146" spans="1:58">
      <c r="A146" s="1">
        <v>2009</v>
      </c>
      <c r="C146" s="8"/>
      <c r="G146" s="62">
        <v>40024761</v>
      </c>
      <c r="H146" s="62">
        <v>19576198</v>
      </c>
      <c r="I146" s="62">
        <v>20448563</v>
      </c>
      <c r="K146" s="62" t="s">
        <v>274</v>
      </c>
      <c r="L146" s="62">
        <v>19596.95</v>
      </c>
      <c r="M146" s="62">
        <v>20465.52</v>
      </c>
    </row>
    <row r="147" spans="1:58">
      <c r="A147" s="1">
        <v>2010</v>
      </c>
      <c r="C147" s="8"/>
      <c r="G147" s="62">
        <v>40369974</v>
      </c>
      <c r="H147" s="62">
        <v>19744513</v>
      </c>
      <c r="I147" s="62">
        <v>20625461</v>
      </c>
      <c r="K147" s="62" t="s">
        <v>275</v>
      </c>
      <c r="L147" s="62">
        <v>19768.41</v>
      </c>
      <c r="M147" s="62">
        <v>20643.97</v>
      </c>
      <c r="AL147" s="67">
        <v>15800</v>
      </c>
    </row>
    <row r="148" spans="1:58">
      <c r="A148" s="1">
        <v>2011</v>
      </c>
      <c r="C148" s="8"/>
      <c r="K148" s="64">
        <v>41119</v>
      </c>
      <c r="L148" s="62">
        <v>19941.09</v>
      </c>
      <c r="M148" s="62">
        <v>20823.47</v>
      </c>
    </row>
    <row r="150" spans="1:58" ht="60">
      <c r="A150" s="57" t="s">
        <v>257</v>
      </c>
      <c r="C150" s="7" t="s">
        <v>229</v>
      </c>
      <c r="D150" s="7" t="s">
        <v>229</v>
      </c>
      <c r="E150" s="7" t="s">
        <v>229</v>
      </c>
      <c r="G150" s="100" t="s">
        <v>33</v>
      </c>
      <c r="H150" s="101"/>
      <c r="I150" s="102"/>
      <c r="K150" s="100" t="s">
        <v>266</v>
      </c>
      <c r="L150" s="101"/>
      <c r="M150" s="102"/>
    </row>
    <row r="151" spans="1:58" s="34" customFormat="1" ht="117" customHeight="1">
      <c r="A151" s="58" t="s">
        <v>94</v>
      </c>
      <c r="C151" s="103" t="s">
        <v>118</v>
      </c>
      <c r="D151" s="103"/>
      <c r="E151" s="103"/>
      <c r="G151" s="115" t="s">
        <v>262</v>
      </c>
      <c r="H151" s="116"/>
      <c r="I151" s="117"/>
      <c r="K151" s="115" t="s">
        <v>267</v>
      </c>
      <c r="L151" s="116"/>
      <c r="M151" s="117"/>
      <c r="AL151" s="69"/>
    </row>
    <row r="152" spans="1:58" s="34" customFormat="1" ht="23" customHeight="1">
      <c r="A152" s="58" t="s">
        <v>255</v>
      </c>
      <c r="C152" s="47"/>
      <c r="D152" s="47"/>
      <c r="E152" s="47"/>
      <c r="G152"/>
      <c r="H152"/>
      <c r="I152"/>
      <c r="K152" s="106" t="s">
        <v>268</v>
      </c>
      <c r="L152" s="107"/>
      <c r="M152" s="108"/>
      <c r="O152" s="67"/>
      <c r="P152" s="67"/>
      <c r="Q152" s="67"/>
      <c r="R152" s="67"/>
      <c r="S152" s="67"/>
      <c r="T152" s="67"/>
      <c r="U152" s="67"/>
      <c r="V152" s="67"/>
      <c r="W152" s="67"/>
      <c r="X152" s="67"/>
      <c r="Y152" s="67"/>
      <c r="AA152" s="69"/>
      <c r="AB152" s="69"/>
      <c r="AC152" s="69"/>
      <c r="AD152" s="69"/>
      <c r="AE152" s="69"/>
      <c r="AF152" s="69"/>
      <c r="AG152" s="69"/>
      <c r="AH152" s="69"/>
      <c r="AI152" s="69"/>
      <c r="AJ152" s="69"/>
      <c r="AK152" s="69"/>
      <c r="AL152" s="69"/>
    </row>
    <row r="153" spans="1:58" ht="77" customHeight="1">
      <c r="A153" s="59" t="s">
        <v>256</v>
      </c>
      <c r="C153" s="104" t="s">
        <v>79</v>
      </c>
      <c r="D153" s="104"/>
      <c r="E153" s="104"/>
      <c r="F153" s="27"/>
      <c r="G153" s="97" t="s">
        <v>263</v>
      </c>
      <c r="H153" s="98"/>
      <c r="I153" s="99"/>
      <c r="Z153" s="27"/>
      <c r="AA153" s="70"/>
      <c r="AB153" s="70"/>
      <c r="AC153" s="70"/>
      <c r="AD153" s="70"/>
      <c r="AE153" s="70"/>
      <c r="AF153" s="70"/>
      <c r="AG153" s="70"/>
      <c r="AH153" s="70"/>
      <c r="AI153" s="70"/>
      <c r="AJ153" s="70"/>
      <c r="AK153" s="70"/>
      <c r="AL153" s="70"/>
      <c r="AM153" s="27"/>
      <c r="AN153" s="27"/>
      <c r="AO153" s="27"/>
      <c r="AP153" s="27"/>
      <c r="AQ153" s="27"/>
      <c r="AR153" s="27"/>
      <c r="AS153" s="27"/>
      <c r="AT153" s="27"/>
      <c r="AU153" s="27"/>
      <c r="AV153" s="27"/>
      <c r="AW153" s="27"/>
      <c r="AX153" s="27"/>
      <c r="AY153" s="27"/>
      <c r="AZ153" s="27"/>
      <c r="BA153" s="27"/>
      <c r="BB153" s="27"/>
      <c r="BC153" s="27"/>
      <c r="BD153" s="27"/>
      <c r="BE153" s="27"/>
      <c r="BF153" s="27"/>
    </row>
    <row r="154" spans="1:58">
      <c r="C154" s="27"/>
      <c r="D154" s="27"/>
      <c r="E154" s="27"/>
      <c r="F154" s="27"/>
      <c r="Z154" s="27"/>
      <c r="AA154" s="70"/>
      <c r="AB154" s="70"/>
      <c r="AC154" s="70"/>
      <c r="AD154" s="70"/>
      <c r="AE154" s="70"/>
      <c r="AF154" s="70"/>
      <c r="AG154" s="70"/>
      <c r="AH154" s="70"/>
      <c r="AI154" s="70"/>
      <c r="AJ154" s="70"/>
      <c r="AK154" s="70"/>
      <c r="AL154" s="70"/>
      <c r="AM154" s="27"/>
      <c r="AN154" s="27"/>
      <c r="AO154" s="27"/>
      <c r="AP154" s="27"/>
      <c r="AQ154" s="27"/>
      <c r="AR154" s="27"/>
      <c r="AS154" s="27"/>
      <c r="AT154" s="27"/>
      <c r="AU154" s="27"/>
      <c r="AV154" s="27"/>
      <c r="AW154" s="27"/>
      <c r="AX154" s="27"/>
      <c r="AY154" s="27"/>
      <c r="AZ154" s="27"/>
      <c r="BA154" s="27"/>
      <c r="BB154" s="27"/>
      <c r="BC154" s="27"/>
      <c r="BD154" s="27"/>
      <c r="BE154" s="27"/>
      <c r="BF154" s="27"/>
    </row>
    <row r="155" spans="1:58" ht="19" customHeight="1">
      <c r="C155" s="27"/>
      <c r="D155" s="27"/>
      <c r="E155" s="27"/>
      <c r="F155" s="27"/>
      <c r="Z155" s="27"/>
      <c r="AA155" s="70"/>
      <c r="AB155" s="70"/>
      <c r="AC155" s="70"/>
      <c r="AD155" s="70"/>
      <c r="AE155" s="70"/>
      <c r="AF155" s="70"/>
      <c r="AG155" s="70"/>
      <c r="AH155" s="70"/>
      <c r="AI155" s="70"/>
      <c r="AJ155" s="70"/>
      <c r="AK155" s="70"/>
      <c r="AL155" s="70"/>
      <c r="AM155" s="27"/>
      <c r="AN155" s="27"/>
      <c r="AO155" s="27"/>
      <c r="AP155" s="27"/>
      <c r="AQ155" s="27"/>
      <c r="AR155" s="27"/>
      <c r="AS155" s="27"/>
      <c r="AT155" s="27"/>
      <c r="AU155" s="27"/>
      <c r="AV155" s="27"/>
      <c r="AW155" s="27"/>
      <c r="AX155" s="27"/>
      <c r="AY155" s="27"/>
      <c r="AZ155" s="27"/>
      <c r="BA155" s="27"/>
      <c r="BB155" s="27"/>
      <c r="BC155" s="27"/>
      <c r="BD155" s="27"/>
      <c r="BE155" s="27"/>
      <c r="BF155" s="27"/>
    </row>
    <row r="156" spans="1:58" ht="18" customHeight="1"/>
    <row r="181" spans="15:25">
      <c r="O181" s="69"/>
      <c r="P181" s="69"/>
      <c r="Q181" s="69"/>
      <c r="R181" s="69"/>
      <c r="S181" s="69"/>
      <c r="T181" s="69"/>
      <c r="U181" s="69"/>
      <c r="V181" s="69"/>
      <c r="W181" s="69"/>
      <c r="X181" s="69"/>
      <c r="Y181" s="69"/>
    </row>
    <row r="182" spans="15:25">
      <c r="O182" s="69"/>
      <c r="P182" s="69"/>
      <c r="Q182" s="69"/>
      <c r="R182" s="69"/>
      <c r="S182" s="69"/>
      <c r="T182" s="69"/>
      <c r="U182" s="69"/>
      <c r="V182" s="69"/>
      <c r="W182" s="69"/>
      <c r="X182" s="69"/>
      <c r="Y182" s="69"/>
    </row>
    <row r="183" spans="15:25">
      <c r="X183" s="70"/>
      <c r="Y183" s="70"/>
    </row>
    <row r="184" spans="15:25">
      <c r="X184" s="70"/>
      <c r="Y184" s="70"/>
    </row>
    <row r="185" spans="15:25">
      <c r="X185" s="70"/>
      <c r="Y185" s="70"/>
    </row>
  </sheetData>
  <mergeCells count="14">
    <mergeCell ref="K152:M152"/>
    <mergeCell ref="C3:E3"/>
    <mergeCell ref="G3:I3"/>
    <mergeCell ref="G4:I4"/>
    <mergeCell ref="G151:I151"/>
    <mergeCell ref="K3:M3"/>
    <mergeCell ref="K4:M4"/>
    <mergeCell ref="K150:M150"/>
    <mergeCell ref="K151:M151"/>
    <mergeCell ref="G153:I153"/>
    <mergeCell ref="G150:I150"/>
    <mergeCell ref="C151:E151"/>
    <mergeCell ref="C153:E153"/>
    <mergeCell ref="C4:E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28"/>
  <sheetViews>
    <sheetView workbookViewId="0">
      <pane xSplit="1" ySplit="5" topLeftCell="BT124" activePane="bottomRight" state="frozen"/>
      <selection pane="topRight" activeCell="B1" sqref="B1"/>
      <selection pane="bottomLeft" activeCell="A6" sqref="A6"/>
      <selection pane="bottomRight" activeCell="CB65" sqref="CB65"/>
    </sheetView>
  </sheetViews>
  <sheetFormatPr baseColWidth="10" defaultRowHeight="15" x14ac:dyDescent="0"/>
  <cols>
    <col min="1" max="1" width="17.1640625" customWidth="1"/>
    <col min="2" max="2" width="2.6640625" customWidth="1"/>
    <col min="7" max="7" width="17" customWidth="1"/>
    <col min="8" max="8" width="18" customWidth="1"/>
    <col min="9" max="9" width="2.33203125" customWidth="1"/>
    <col min="10" max="21" width="10" customWidth="1"/>
    <col min="22" max="22" width="2.33203125" customWidth="1"/>
    <col min="23" max="31" width="10" customWidth="1"/>
    <col min="32" max="32" width="3" customWidth="1"/>
    <col min="41" max="61" width="10" customWidth="1"/>
  </cols>
  <sheetData>
    <row r="1" spans="1:86" ht="23">
      <c r="A1" s="35" t="s">
        <v>224</v>
      </c>
    </row>
    <row r="2" spans="1:86">
      <c r="A2" s="2"/>
      <c r="BK2" s="122" t="s">
        <v>289</v>
      </c>
      <c r="BL2" s="123"/>
      <c r="BM2" s="123"/>
      <c r="BN2" s="123"/>
      <c r="BO2" s="123"/>
      <c r="BP2" s="123"/>
      <c r="BQ2" s="123"/>
      <c r="BR2" s="123"/>
      <c r="BS2" s="123"/>
      <c r="BT2" s="123"/>
      <c r="BU2" s="124"/>
      <c r="BV2" s="91"/>
      <c r="BW2" s="122" t="s">
        <v>291</v>
      </c>
      <c r="BX2" s="123"/>
      <c r="BY2" s="123"/>
      <c r="BZ2" s="123"/>
      <c r="CA2" s="123"/>
      <c r="CB2" s="123"/>
      <c r="CC2" s="123"/>
      <c r="CD2" s="123"/>
      <c r="CE2" s="123"/>
      <c r="CF2" s="123"/>
      <c r="CG2" s="123"/>
      <c r="CH2" s="124"/>
    </row>
    <row r="3" spans="1:86" s="11" customFormat="1">
      <c r="A3" s="36"/>
      <c r="C3" s="128" t="s">
        <v>231</v>
      </c>
      <c r="D3" s="128"/>
      <c r="E3" s="128"/>
      <c r="F3" s="128"/>
      <c r="G3" s="128"/>
      <c r="H3" s="128"/>
      <c r="I3"/>
      <c r="J3" s="128" t="s">
        <v>232</v>
      </c>
      <c r="K3" s="128"/>
      <c r="L3" s="128"/>
      <c r="M3" s="128"/>
      <c r="N3" s="128"/>
      <c r="O3" s="128"/>
      <c r="P3" s="128"/>
      <c r="Q3" s="128"/>
      <c r="R3" s="128"/>
      <c r="S3" s="128"/>
      <c r="T3" s="128"/>
      <c r="U3" s="128"/>
      <c r="V3"/>
      <c r="W3" s="128" t="s">
        <v>233</v>
      </c>
      <c r="X3" s="128"/>
      <c r="Y3" s="128"/>
      <c r="Z3" s="128"/>
      <c r="AA3" s="128"/>
      <c r="AB3" s="128"/>
      <c r="AC3" s="128"/>
      <c r="AD3" s="128"/>
      <c r="AE3" s="128"/>
      <c r="AG3" s="128" t="s">
        <v>234</v>
      </c>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K3" s="125" t="s">
        <v>287</v>
      </c>
      <c r="BL3" s="125" t="s">
        <v>278</v>
      </c>
      <c r="BM3" s="125" t="s">
        <v>276</v>
      </c>
      <c r="BN3" s="125" t="s">
        <v>277</v>
      </c>
      <c r="BO3" s="125" t="s">
        <v>278</v>
      </c>
      <c r="BP3" s="125" t="s">
        <v>278</v>
      </c>
      <c r="BQ3" s="125" t="s">
        <v>278</v>
      </c>
      <c r="BR3" s="125" t="s">
        <v>278</v>
      </c>
      <c r="BS3" s="125" t="s">
        <v>278</v>
      </c>
      <c r="BT3" s="127" t="s">
        <v>279</v>
      </c>
      <c r="BU3" s="125" t="s">
        <v>280</v>
      </c>
      <c r="BV3" s="91"/>
      <c r="BW3" s="125" t="s">
        <v>286</v>
      </c>
      <c r="BX3" s="125" t="s">
        <v>287</v>
      </c>
      <c r="BY3" s="125" t="s">
        <v>278</v>
      </c>
      <c r="BZ3" s="125" t="s">
        <v>276</v>
      </c>
      <c r="CA3" s="125" t="s">
        <v>277</v>
      </c>
      <c r="CB3" s="125" t="s">
        <v>278</v>
      </c>
      <c r="CC3" s="125" t="s">
        <v>278</v>
      </c>
      <c r="CD3" s="125" t="s">
        <v>278</v>
      </c>
      <c r="CE3" s="125" t="s">
        <v>278</v>
      </c>
      <c r="CF3" s="125" t="s">
        <v>278</v>
      </c>
      <c r="CG3" s="127" t="s">
        <v>279</v>
      </c>
      <c r="CH3" s="125" t="s">
        <v>280</v>
      </c>
    </row>
    <row r="4" spans="1:86" s="4" customFormat="1" ht="45" customHeight="1">
      <c r="A4" s="23" t="s">
        <v>0</v>
      </c>
      <c r="C4" s="130" t="s">
        <v>107</v>
      </c>
      <c r="D4" s="130"/>
      <c r="E4" s="130" t="s">
        <v>108</v>
      </c>
      <c r="F4" s="130"/>
      <c r="G4" s="37" t="s">
        <v>4</v>
      </c>
      <c r="H4" s="37" t="s">
        <v>5</v>
      </c>
      <c r="I4"/>
      <c r="J4" s="129" t="s">
        <v>13</v>
      </c>
      <c r="K4" s="129"/>
      <c r="L4" s="129"/>
      <c r="M4" s="129" t="s">
        <v>14</v>
      </c>
      <c r="N4" s="129"/>
      <c r="O4" s="129"/>
      <c r="P4" s="129" t="s">
        <v>15</v>
      </c>
      <c r="Q4" s="129"/>
      <c r="R4" s="129"/>
      <c r="S4" s="129" t="s">
        <v>16</v>
      </c>
      <c r="T4" s="129"/>
      <c r="U4" s="129"/>
      <c r="V4"/>
      <c r="W4" s="129" t="s">
        <v>17</v>
      </c>
      <c r="X4" s="129"/>
      <c r="Y4" s="129"/>
      <c r="Z4" s="129" t="s">
        <v>18</v>
      </c>
      <c r="AA4" s="129"/>
      <c r="AB4" s="129"/>
      <c r="AC4" s="129" t="s">
        <v>19</v>
      </c>
      <c r="AD4" s="129"/>
      <c r="AE4" s="129"/>
      <c r="AG4" s="129" t="s">
        <v>96</v>
      </c>
      <c r="AH4" s="129"/>
      <c r="AI4" s="129" t="s">
        <v>95</v>
      </c>
      <c r="AJ4" s="129"/>
      <c r="AK4" s="129" t="s">
        <v>97</v>
      </c>
      <c r="AL4" s="129"/>
      <c r="AM4" s="129" t="s">
        <v>98</v>
      </c>
      <c r="AN4" s="129"/>
      <c r="AO4" s="129" t="s">
        <v>6</v>
      </c>
      <c r="AP4" s="129"/>
      <c r="AQ4" s="129"/>
      <c r="AR4" s="129" t="s">
        <v>7</v>
      </c>
      <c r="AS4" s="129"/>
      <c r="AT4" s="129"/>
      <c r="AU4" s="129" t="s">
        <v>8</v>
      </c>
      <c r="AV4" s="129"/>
      <c r="AW4" s="129"/>
      <c r="AX4" s="129" t="s">
        <v>9</v>
      </c>
      <c r="AY4" s="129"/>
      <c r="AZ4" s="129"/>
      <c r="BA4" s="129" t="s">
        <v>10</v>
      </c>
      <c r="BB4" s="129"/>
      <c r="BC4" s="129"/>
      <c r="BD4" s="129" t="s">
        <v>11</v>
      </c>
      <c r="BE4" s="129"/>
      <c r="BF4" s="129"/>
      <c r="BG4" s="129" t="s">
        <v>12</v>
      </c>
      <c r="BH4" s="129"/>
      <c r="BI4" s="129"/>
      <c r="BK4" s="125" t="s">
        <v>278</v>
      </c>
      <c r="BL4" s="125" t="s">
        <v>278</v>
      </c>
      <c r="BM4" s="125" t="s">
        <v>278</v>
      </c>
      <c r="BN4" s="125" t="s">
        <v>281</v>
      </c>
      <c r="BO4" s="125"/>
      <c r="BP4" s="125" t="s">
        <v>282</v>
      </c>
      <c r="BQ4" s="125"/>
      <c r="BR4" s="125" t="s">
        <v>283</v>
      </c>
      <c r="BS4" s="125"/>
      <c r="BT4" s="125" t="s">
        <v>278</v>
      </c>
      <c r="BU4" s="125" t="s">
        <v>278</v>
      </c>
      <c r="BV4" s="92"/>
      <c r="BW4" s="125" t="s">
        <v>278</v>
      </c>
      <c r="BX4" s="125" t="s">
        <v>278</v>
      </c>
      <c r="BY4" s="125" t="s">
        <v>278</v>
      </c>
      <c r="BZ4" s="125" t="s">
        <v>278</v>
      </c>
      <c r="CA4" s="125" t="s">
        <v>281</v>
      </c>
      <c r="CB4" s="125"/>
      <c r="CC4" s="125" t="s">
        <v>282</v>
      </c>
      <c r="CD4" s="125"/>
      <c r="CE4" s="125" t="s">
        <v>283</v>
      </c>
      <c r="CF4" s="125"/>
      <c r="CG4" s="125" t="s">
        <v>278</v>
      </c>
      <c r="CH4" s="125" t="s">
        <v>278</v>
      </c>
    </row>
    <row r="5" spans="1:86">
      <c r="A5" s="1"/>
      <c r="C5" s="6" t="s">
        <v>26</v>
      </c>
      <c r="D5" s="6" t="s">
        <v>27</v>
      </c>
      <c r="E5" s="6" t="s">
        <v>26</v>
      </c>
      <c r="F5" s="6" t="s">
        <v>27</v>
      </c>
      <c r="H5" s="5"/>
      <c r="I5" s="5"/>
      <c r="J5" s="5" t="s">
        <v>25</v>
      </c>
      <c r="K5" s="5" t="s">
        <v>26</v>
      </c>
      <c r="L5" s="5" t="s">
        <v>27</v>
      </c>
      <c r="M5" s="5" t="s">
        <v>25</v>
      </c>
      <c r="N5" s="5" t="s">
        <v>26</v>
      </c>
      <c r="O5" s="5" t="s">
        <v>27</v>
      </c>
      <c r="P5" s="5" t="s">
        <v>25</v>
      </c>
      <c r="Q5" s="5" t="s">
        <v>26</v>
      </c>
      <c r="R5" s="5" t="s">
        <v>27</v>
      </c>
      <c r="S5" s="6" t="s">
        <v>25</v>
      </c>
      <c r="T5" s="6" t="s">
        <v>26</v>
      </c>
      <c r="U5" s="6" t="s">
        <v>27</v>
      </c>
      <c r="V5" s="6"/>
      <c r="W5" s="6" t="s">
        <v>25</v>
      </c>
      <c r="X5" s="6" t="s">
        <v>26</v>
      </c>
      <c r="Y5" s="6" t="s">
        <v>27</v>
      </c>
      <c r="Z5" s="6" t="s">
        <v>25</v>
      </c>
      <c r="AA5" s="6" t="s">
        <v>26</v>
      </c>
      <c r="AB5" s="6" t="s">
        <v>27</v>
      </c>
      <c r="AC5" s="6" t="s">
        <v>25</v>
      </c>
      <c r="AD5" s="6" t="s">
        <v>26</v>
      </c>
      <c r="AE5" s="6" t="s">
        <v>27</v>
      </c>
      <c r="AG5" s="6" t="s">
        <v>26</v>
      </c>
      <c r="AH5" s="6" t="s">
        <v>27</v>
      </c>
      <c r="AI5" s="6" t="s">
        <v>26</v>
      </c>
      <c r="AJ5" s="6" t="s">
        <v>27</v>
      </c>
      <c r="AK5" s="6" t="s">
        <v>26</v>
      </c>
      <c r="AL5" s="6" t="s">
        <v>27</v>
      </c>
      <c r="AM5" s="6" t="s">
        <v>26</v>
      </c>
      <c r="AN5" s="6" t="s">
        <v>27</v>
      </c>
      <c r="AO5" s="5" t="s">
        <v>25</v>
      </c>
      <c r="AP5" s="5" t="s">
        <v>26</v>
      </c>
      <c r="AQ5" s="5" t="s">
        <v>27</v>
      </c>
      <c r="AR5" s="5" t="s">
        <v>25</v>
      </c>
      <c r="AS5" s="5" t="s">
        <v>26</v>
      </c>
      <c r="AT5" s="5" t="s">
        <v>27</v>
      </c>
      <c r="AU5" s="5" t="s">
        <v>25</v>
      </c>
      <c r="AV5" s="5" t="s">
        <v>26</v>
      </c>
      <c r="AW5" s="5" t="s">
        <v>27</v>
      </c>
      <c r="AX5" s="5" t="s">
        <v>25</v>
      </c>
      <c r="AY5" s="5" t="s">
        <v>26</v>
      </c>
      <c r="AZ5" s="5" t="s">
        <v>27</v>
      </c>
      <c r="BA5" s="5" t="s">
        <v>25</v>
      </c>
      <c r="BB5" s="5" t="s">
        <v>26</v>
      </c>
      <c r="BC5" s="5" t="s">
        <v>27</v>
      </c>
      <c r="BD5" s="5" t="s">
        <v>25</v>
      </c>
      <c r="BE5" s="5" t="s">
        <v>26</v>
      </c>
      <c r="BF5" s="5" t="s">
        <v>27</v>
      </c>
      <c r="BG5" s="5" t="s">
        <v>25</v>
      </c>
      <c r="BH5" s="5" t="s">
        <v>26</v>
      </c>
      <c r="BI5" s="5" t="s">
        <v>27</v>
      </c>
      <c r="BK5" s="125"/>
      <c r="BL5" s="125"/>
      <c r="BM5" s="125"/>
      <c r="BN5" s="90" t="s">
        <v>50</v>
      </c>
      <c r="BO5" s="90" t="s">
        <v>284</v>
      </c>
      <c r="BP5" s="90" t="s">
        <v>50</v>
      </c>
      <c r="BQ5" s="90" t="s">
        <v>284</v>
      </c>
      <c r="BR5" s="90" t="s">
        <v>50</v>
      </c>
      <c r="BS5" s="90" t="s">
        <v>284</v>
      </c>
      <c r="BT5" s="125"/>
      <c r="BU5" s="125"/>
      <c r="BV5" s="93"/>
      <c r="BW5" s="125"/>
      <c r="BX5" s="125"/>
      <c r="BY5" s="125"/>
      <c r="BZ5" s="125"/>
      <c r="CA5" s="90" t="s">
        <v>50</v>
      </c>
      <c r="CB5" s="90" t="s">
        <v>284</v>
      </c>
      <c r="CC5" s="90" t="s">
        <v>50</v>
      </c>
      <c r="CD5" s="90" t="s">
        <v>284</v>
      </c>
      <c r="CE5" s="90" t="s">
        <v>50</v>
      </c>
      <c r="CF5" s="90" t="s">
        <v>284</v>
      </c>
      <c r="CG5" s="125"/>
      <c r="CH5" s="125"/>
    </row>
    <row r="6" spans="1:86">
      <c r="A6" s="1">
        <v>1894</v>
      </c>
      <c r="H6" s="5"/>
      <c r="I6" s="5"/>
      <c r="J6" s="5"/>
      <c r="K6" s="5"/>
      <c r="L6" s="5"/>
      <c r="M6" s="5"/>
      <c r="N6" s="5"/>
      <c r="O6" s="5"/>
      <c r="P6" s="5"/>
      <c r="Q6" s="5"/>
      <c r="R6" s="5"/>
      <c r="S6" s="6"/>
      <c r="T6" s="6"/>
      <c r="U6" s="6"/>
      <c r="V6" s="6"/>
      <c r="W6" s="6"/>
      <c r="X6" s="6"/>
      <c r="Y6" s="6"/>
      <c r="Z6" s="6"/>
      <c r="AA6" s="6"/>
      <c r="AB6" s="6"/>
      <c r="AC6" s="6"/>
      <c r="AD6" s="6"/>
      <c r="AE6" s="6"/>
      <c r="AG6" s="6"/>
      <c r="AH6" s="6"/>
      <c r="AI6" s="6"/>
      <c r="AJ6" s="6"/>
      <c r="AK6" s="6"/>
      <c r="AL6" s="6"/>
      <c r="AM6" s="6"/>
      <c r="AN6" s="6"/>
      <c r="AO6" s="5"/>
      <c r="AP6" s="5"/>
      <c r="AQ6" s="5"/>
      <c r="AR6" s="5"/>
      <c r="AS6" s="5"/>
      <c r="AT6" s="5"/>
      <c r="AU6" s="5"/>
      <c r="AV6" s="5"/>
      <c r="AW6" s="5"/>
      <c r="AX6" s="5"/>
      <c r="AY6" s="5"/>
      <c r="AZ6" s="5"/>
      <c r="BA6" s="5"/>
      <c r="BB6" s="5"/>
      <c r="BC6" s="5"/>
      <c r="BD6" s="5"/>
      <c r="BE6" s="5"/>
      <c r="BF6" s="5"/>
      <c r="BG6" s="5"/>
      <c r="BH6" s="5"/>
      <c r="BI6" s="5"/>
      <c r="BK6" s="125"/>
      <c r="BL6" s="125"/>
      <c r="BM6" s="125"/>
      <c r="BN6" s="125" t="s">
        <v>285</v>
      </c>
      <c r="BO6" s="126"/>
      <c r="BP6" s="126"/>
      <c r="BQ6" s="126"/>
      <c r="BR6" s="126"/>
      <c r="BS6" s="126"/>
      <c r="BT6" s="125"/>
      <c r="BU6" s="125"/>
      <c r="BV6" s="66"/>
      <c r="BW6" s="125"/>
      <c r="BX6" s="125"/>
      <c r="BY6" s="125"/>
      <c r="BZ6" s="125"/>
      <c r="CA6" s="125" t="s">
        <v>285</v>
      </c>
      <c r="CB6" s="126"/>
      <c r="CC6" s="126"/>
      <c r="CD6" s="126"/>
      <c r="CE6" s="126"/>
      <c r="CF6" s="126"/>
      <c r="CG6" s="125"/>
      <c r="CH6" s="125"/>
    </row>
    <row r="7" spans="1:86">
      <c r="A7" s="1">
        <v>1895</v>
      </c>
      <c r="C7">
        <v>878687</v>
      </c>
      <c r="D7">
        <v>887497</v>
      </c>
      <c r="E7">
        <v>850000</v>
      </c>
      <c r="F7">
        <v>629584</v>
      </c>
      <c r="H7" s="5"/>
      <c r="I7" s="5"/>
      <c r="J7" s="5"/>
      <c r="K7" s="5"/>
      <c r="L7" s="5"/>
      <c r="M7" s="5"/>
      <c r="N7" s="5"/>
      <c r="O7" s="5"/>
      <c r="P7" s="5"/>
      <c r="Q7" s="5"/>
      <c r="R7" s="5"/>
      <c r="S7" s="6"/>
      <c r="T7" s="6"/>
      <c r="U7" s="6"/>
      <c r="V7" s="6"/>
      <c r="W7" s="6"/>
      <c r="X7" s="6"/>
      <c r="Y7" s="6"/>
      <c r="Z7" s="6"/>
      <c r="AA7" s="6"/>
      <c r="AB7" s="6"/>
      <c r="AC7" s="6"/>
      <c r="AD7" s="6"/>
      <c r="AE7" s="6"/>
      <c r="AG7" s="6"/>
      <c r="AH7" s="6"/>
      <c r="AI7" s="6"/>
      <c r="AJ7" s="6"/>
      <c r="AK7" s="6"/>
      <c r="AL7" s="6"/>
      <c r="AM7" s="6"/>
      <c r="AN7" s="6"/>
      <c r="AO7" s="5"/>
      <c r="AP7" s="5"/>
      <c r="AQ7" s="5"/>
      <c r="AR7" s="5"/>
      <c r="AS7" s="5"/>
      <c r="AT7" s="5"/>
      <c r="AU7" s="5"/>
      <c r="AV7" s="5"/>
      <c r="AW7" s="5"/>
      <c r="AX7" s="5"/>
      <c r="AY7" s="5"/>
      <c r="AZ7" s="5"/>
      <c r="BA7" s="5"/>
      <c r="BB7" s="5"/>
      <c r="BC7" s="5"/>
      <c r="BD7" s="5"/>
      <c r="BE7" s="5"/>
      <c r="BF7" s="5"/>
      <c r="BG7" s="5"/>
      <c r="BH7" s="5"/>
      <c r="BI7" s="5"/>
      <c r="BK7" s="91"/>
      <c r="BL7" s="91"/>
      <c r="BM7" s="91"/>
      <c r="BN7" s="91"/>
      <c r="BO7" s="91"/>
      <c r="BP7" s="91"/>
      <c r="BQ7" s="91"/>
      <c r="BR7" s="91"/>
      <c r="BS7" s="91"/>
      <c r="BT7" s="91"/>
      <c r="BU7" s="91"/>
      <c r="BV7" s="91"/>
      <c r="BW7" s="91"/>
      <c r="BX7" s="91"/>
      <c r="BY7" s="91"/>
      <c r="BZ7" s="91"/>
      <c r="CA7" s="91"/>
      <c r="CB7" s="91"/>
      <c r="CC7" s="91"/>
      <c r="CD7" s="91"/>
      <c r="CE7" s="91"/>
      <c r="CF7" s="91"/>
      <c r="CG7" s="91"/>
      <c r="CH7" s="91"/>
    </row>
    <row r="8" spans="1:86">
      <c r="A8" s="1">
        <v>1896</v>
      </c>
      <c r="H8" s="5"/>
      <c r="I8" s="5"/>
      <c r="J8" s="5"/>
      <c r="K8" s="5"/>
      <c r="L8" s="5"/>
      <c r="M8" s="5"/>
      <c r="N8" s="5"/>
      <c r="O8" s="5"/>
      <c r="P8" s="5"/>
      <c r="Q8" s="5"/>
      <c r="R8" s="5"/>
      <c r="S8" s="6"/>
      <c r="T8" s="6"/>
      <c r="U8" s="6"/>
      <c r="V8" s="6"/>
      <c r="W8" s="6"/>
      <c r="X8" s="6"/>
      <c r="Y8" s="6"/>
      <c r="Z8" s="6"/>
      <c r="AA8" s="6"/>
      <c r="AB8" s="6"/>
      <c r="AC8" s="6"/>
      <c r="AD8" s="6"/>
      <c r="AE8" s="6"/>
      <c r="AG8" s="6"/>
      <c r="AH8" s="6"/>
      <c r="AI8" s="6"/>
      <c r="AJ8" s="6"/>
      <c r="AK8" s="6"/>
      <c r="AL8" s="6"/>
      <c r="AM8" s="6"/>
      <c r="AN8" s="6"/>
      <c r="AO8" s="5"/>
      <c r="AP8" s="5"/>
      <c r="AQ8" s="5"/>
      <c r="AR8" s="5"/>
      <c r="AS8" s="5"/>
      <c r="AT8" s="5"/>
      <c r="AU8" s="5"/>
      <c r="AV8" s="5"/>
      <c r="AW8" s="5"/>
      <c r="AX8" s="5"/>
      <c r="AY8" s="5"/>
      <c r="AZ8" s="5"/>
      <c r="BA8" s="5"/>
      <c r="BB8" s="5"/>
      <c r="BC8" s="5"/>
      <c r="BD8" s="5"/>
      <c r="BE8" s="5"/>
      <c r="BF8" s="5"/>
      <c r="BG8" s="5"/>
      <c r="BH8" s="5"/>
      <c r="BI8" s="5"/>
      <c r="BK8" s="91"/>
      <c r="BL8" s="91"/>
      <c r="BM8" s="91"/>
      <c r="BN8" s="91"/>
      <c r="BO8" s="91"/>
      <c r="BP8" s="91"/>
      <c r="BQ8" s="91"/>
      <c r="BR8" s="91"/>
      <c r="BS8" s="91"/>
      <c r="BT8" s="91"/>
      <c r="BU8" s="91"/>
      <c r="BV8" s="91"/>
      <c r="BW8" s="91"/>
      <c r="BX8" s="91"/>
      <c r="BY8" s="91"/>
      <c r="BZ8" s="91"/>
      <c r="CA8" s="91"/>
      <c r="CB8" s="91"/>
      <c r="CC8" s="91"/>
      <c r="CD8" s="91"/>
      <c r="CE8" s="91"/>
      <c r="CF8" s="91"/>
      <c r="CG8" s="91"/>
      <c r="CH8" s="91"/>
    </row>
    <row r="9" spans="1:86">
      <c r="A9" s="1">
        <v>1897</v>
      </c>
      <c r="H9" s="5"/>
      <c r="I9" s="5"/>
      <c r="J9" s="5"/>
      <c r="K9" s="5"/>
      <c r="L9" s="5"/>
      <c r="M9" s="5"/>
      <c r="N9" s="5"/>
      <c r="O9" s="5"/>
      <c r="P9" s="5"/>
      <c r="Q9" s="5"/>
      <c r="R9" s="5"/>
      <c r="S9" s="6"/>
      <c r="T9" s="6"/>
      <c r="U9" s="6"/>
      <c r="V9" s="6"/>
      <c r="W9" s="6"/>
      <c r="X9" s="6"/>
      <c r="Y9" s="6"/>
      <c r="Z9" s="6"/>
      <c r="AA9" s="6"/>
      <c r="AB9" s="6"/>
      <c r="AC9" s="6"/>
      <c r="AD9" s="6"/>
      <c r="AE9" s="6"/>
      <c r="AG9" s="6"/>
      <c r="AH9" s="6"/>
      <c r="AI9" s="6"/>
      <c r="AJ9" s="6"/>
      <c r="AK9" s="6"/>
      <c r="AL9" s="6"/>
      <c r="AM9" s="6"/>
      <c r="AN9" s="6"/>
      <c r="AO9" s="5"/>
      <c r="AP9" s="5"/>
      <c r="AQ9" s="5"/>
      <c r="AR9" s="5"/>
      <c r="AS9" s="5"/>
      <c r="AT9" s="5"/>
      <c r="AU9" s="5"/>
      <c r="AV9" s="5"/>
      <c r="AW9" s="5"/>
      <c r="AX9" s="5"/>
      <c r="AY9" s="5"/>
      <c r="AZ9" s="5"/>
      <c r="BA9" s="5"/>
      <c r="BB9" s="5"/>
      <c r="BC9" s="5"/>
      <c r="BD9" s="5"/>
      <c r="BE9" s="5"/>
      <c r="BF9" s="5"/>
      <c r="BG9" s="5"/>
      <c r="BH9" s="5"/>
      <c r="BI9" s="5"/>
      <c r="BK9" s="91"/>
      <c r="BL9" s="91"/>
      <c r="BM9" s="91"/>
      <c r="BN9" s="91"/>
      <c r="BO9" s="91"/>
      <c r="BP9" s="91"/>
      <c r="BQ9" s="91"/>
      <c r="BR9" s="91"/>
      <c r="BS9" s="91"/>
      <c r="BT9" s="91"/>
      <c r="BU9" s="91"/>
      <c r="BV9" s="91"/>
      <c r="BW9" s="91"/>
      <c r="BX9" s="91"/>
      <c r="BY9" s="91"/>
      <c r="BZ9" s="91"/>
      <c r="CA9" s="91"/>
      <c r="CB9" s="91"/>
      <c r="CC9" s="91"/>
      <c r="CD9" s="91"/>
      <c r="CE9" s="91"/>
      <c r="CF9" s="91"/>
      <c r="CG9" s="91"/>
      <c r="CH9" s="91"/>
    </row>
    <row r="10" spans="1:86">
      <c r="A10" s="1">
        <v>1898</v>
      </c>
      <c r="H10" s="5"/>
      <c r="I10" s="5"/>
      <c r="J10" s="5"/>
      <c r="K10" s="5"/>
      <c r="L10" s="5"/>
      <c r="M10" s="5"/>
      <c r="N10" s="5"/>
      <c r="O10" s="5"/>
      <c r="P10" s="5"/>
      <c r="Q10" s="5"/>
      <c r="R10" s="5"/>
      <c r="S10" s="6"/>
      <c r="T10" s="6"/>
      <c r="U10" s="6"/>
      <c r="V10" s="6"/>
      <c r="W10" s="6"/>
      <c r="X10" s="6"/>
      <c r="Y10" s="6"/>
      <c r="Z10" s="6"/>
      <c r="AA10" s="6"/>
      <c r="AB10" s="6"/>
      <c r="AC10" s="6"/>
      <c r="AD10" s="6"/>
      <c r="AE10" s="6"/>
      <c r="AG10" s="6"/>
      <c r="AH10" s="6"/>
      <c r="AI10" s="6"/>
      <c r="AJ10" s="6"/>
      <c r="AK10" s="6"/>
      <c r="AL10" s="6"/>
      <c r="AM10" s="6"/>
      <c r="AN10" s="6"/>
      <c r="AO10" s="5"/>
      <c r="AP10" s="5"/>
      <c r="AQ10" s="5"/>
      <c r="AR10" s="5"/>
      <c r="AS10" s="5"/>
      <c r="AT10" s="5"/>
      <c r="AU10" s="5"/>
      <c r="AV10" s="5"/>
      <c r="AW10" s="5"/>
      <c r="AX10" s="5"/>
      <c r="AY10" s="5"/>
      <c r="AZ10" s="5"/>
      <c r="BA10" s="5"/>
      <c r="BB10" s="5"/>
      <c r="BC10" s="5"/>
      <c r="BD10" s="5"/>
      <c r="BE10" s="5"/>
      <c r="BF10" s="5"/>
      <c r="BG10" s="5"/>
      <c r="BH10" s="5"/>
      <c r="BI10" s="5"/>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row>
    <row r="11" spans="1:86">
      <c r="A11" s="1">
        <v>1899</v>
      </c>
      <c r="H11" s="5"/>
      <c r="I11" s="5"/>
      <c r="J11" s="5"/>
      <c r="K11" s="5"/>
      <c r="L11" s="5"/>
      <c r="M11" s="5"/>
      <c r="N11" s="5"/>
      <c r="O11" s="5"/>
      <c r="P11" s="5"/>
      <c r="Q11" s="5"/>
      <c r="R11" s="5"/>
      <c r="S11" s="6"/>
      <c r="T11" s="6"/>
      <c r="U11" s="6"/>
      <c r="V11" s="6"/>
      <c r="W11" s="6"/>
      <c r="X11" s="6"/>
      <c r="Y11" s="6"/>
      <c r="Z11" s="6"/>
      <c r="AA11" s="6"/>
      <c r="AB11" s="6"/>
      <c r="AC11" s="6"/>
      <c r="AD11" s="6"/>
      <c r="AE11" s="6"/>
      <c r="AG11" s="6"/>
      <c r="AH11" s="6"/>
      <c r="AI11" s="6"/>
      <c r="AJ11" s="6"/>
      <c r="AK11" s="6"/>
      <c r="AL11" s="6"/>
      <c r="AM11" s="6"/>
      <c r="AN11" s="6"/>
      <c r="AO11" s="5"/>
      <c r="AP11" s="5"/>
      <c r="AQ11" s="5"/>
      <c r="AR11" s="5"/>
      <c r="AS11" s="5"/>
      <c r="AT11" s="5"/>
      <c r="AU11" s="5"/>
      <c r="AV11" s="5"/>
      <c r="AW11" s="5"/>
      <c r="AX11" s="5"/>
      <c r="AY11" s="5"/>
      <c r="AZ11" s="5"/>
      <c r="BA11" s="5"/>
      <c r="BB11" s="5"/>
      <c r="BC11" s="5"/>
      <c r="BD11" s="5"/>
      <c r="BE11" s="5"/>
      <c r="BF11" s="5"/>
      <c r="BG11" s="5"/>
      <c r="BH11" s="5"/>
      <c r="BI11" s="5"/>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row>
    <row r="12" spans="1:86">
      <c r="A12" s="1">
        <v>1900</v>
      </c>
      <c r="G12" s="8"/>
      <c r="H12" s="8"/>
      <c r="I12" s="8"/>
      <c r="J12" s="8"/>
      <c r="K12" s="8"/>
      <c r="L12" s="8"/>
      <c r="M12" s="8"/>
      <c r="N12" s="8"/>
      <c r="O12" s="8"/>
      <c r="P12" s="8"/>
      <c r="Q12" s="8"/>
      <c r="R12" s="8"/>
      <c r="S12" s="8"/>
      <c r="T12" s="8"/>
      <c r="U12" s="8"/>
      <c r="V12" s="8"/>
      <c r="W12" s="8"/>
      <c r="X12" s="8"/>
      <c r="Y12" s="8"/>
      <c r="Z12" s="8"/>
      <c r="AA12" s="8"/>
      <c r="AB12" s="8"/>
      <c r="AC12" s="8"/>
      <c r="AD12" s="8"/>
      <c r="AE12" s="8"/>
      <c r="AO12" s="8"/>
      <c r="AP12" s="8"/>
      <c r="AQ12" s="8"/>
      <c r="AR12" s="8"/>
      <c r="AS12" s="8"/>
      <c r="AT12" s="8"/>
      <c r="AU12" s="8"/>
      <c r="AV12" s="8"/>
      <c r="AW12" s="8"/>
      <c r="AX12" s="8"/>
      <c r="AY12" s="8"/>
      <c r="AZ12" s="8"/>
      <c r="BA12" s="8"/>
      <c r="BB12" s="8"/>
      <c r="BC12" s="8"/>
      <c r="BD12" s="8"/>
      <c r="BE12" s="8"/>
      <c r="BF12" s="8"/>
      <c r="BG12" s="8"/>
      <c r="BH12" s="8"/>
      <c r="BI12" s="8"/>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row>
    <row r="13" spans="1:86">
      <c r="A13" s="1">
        <v>1901</v>
      </c>
      <c r="G13" s="8"/>
      <c r="H13" s="8"/>
      <c r="I13" s="8"/>
      <c r="J13" s="8"/>
      <c r="K13" s="8"/>
      <c r="L13" s="8"/>
      <c r="M13" s="8"/>
      <c r="N13" s="8"/>
      <c r="O13" s="8"/>
      <c r="P13" s="8"/>
      <c r="Q13" s="8"/>
      <c r="R13" s="8"/>
      <c r="S13" s="8"/>
      <c r="T13" s="8"/>
      <c r="U13" s="8"/>
      <c r="V13" s="8"/>
      <c r="W13" s="8"/>
      <c r="X13" s="8"/>
      <c r="Y13" s="8"/>
      <c r="Z13" s="8"/>
      <c r="AA13" s="8"/>
      <c r="AB13" s="8"/>
      <c r="AC13" s="8"/>
      <c r="AD13" s="8"/>
      <c r="AE13" s="8"/>
      <c r="AO13" s="8"/>
      <c r="AP13" s="8"/>
      <c r="AQ13" s="8"/>
      <c r="AR13" s="8"/>
      <c r="AS13" s="8"/>
      <c r="AT13" s="8"/>
      <c r="AU13" s="8"/>
      <c r="AV13" s="8"/>
      <c r="AW13" s="8"/>
      <c r="AX13" s="8"/>
      <c r="AY13" s="8"/>
      <c r="AZ13" s="8"/>
      <c r="BA13" s="8"/>
      <c r="BB13" s="8"/>
      <c r="BC13" s="8"/>
      <c r="BD13" s="8"/>
      <c r="BE13" s="8"/>
      <c r="BF13" s="8"/>
      <c r="BG13" s="8"/>
      <c r="BH13" s="8"/>
      <c r="BI13" s="8"/>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row>
    <row r="14" spans="1:86">
      <c r="A14" s="1">
        <v>1902</v>
      </c>
      <c r="G14" s="8"/>
      <c r="H14" s="8"/>
      <c r="I14" s="8"/>
      <c r="J14" s="8"/>
      <c r="K14" s="8"/>
      <c r="L14" s="8"/>
      <c r="M14" s="8"/>
      <c r="N14" s="8"/>
      <c r="O14" s="8"/>
      <c r="P14" s="8"/>
      <c r="Q14" s="8"/>
      <c r="R14" s="8"/>
      <c r="S14" s="8"/>
      <c r="T14" s="8"/>
      <c r="U14" s="8"/>
      <c r="V14" s="8"/>
      <c r="W14" s="16"/>
      <c r="X14" s="16"/>
      <c r="Y14" s="16"/>
      <c r="Z14" s="16"/>
      <c r="AA14" s="16"/>
      <c r="AB14" s="16"/>
      <c r="AC14" s="16"/>
      <c r="AD14" s="16"/>
      <c r="AE14" s="16"/>
      <c r="AO14" s="8"/>
      <c r="AP14" s="8"/>
      <c r="AQ14" s="8"/>
      <c r="AR14" s="8"/>
      <c r="AS14" s="8"/>
      <c r="AT14" s="8"/>
      <c r="AU14" s="8"/>
      <c r="AV14" s="8"/>
      <c r="AW14" s="8"/>
      <c r="AX14" s="8"/>
      <c r="AY14" s="8"/>
      <c r="AZ14" s="8"/>
      <c r="BA14" s="8"/>
      <c r="BB14" s="8"/>
      <c r="BC14" s="8"/>
      <c r="BD14" s="8"/>
      <c r="BE14" s="8"/>
      <c r="BF14" s="8"/>
      <c r="BG14" s="8"/>
      <c r="BH14" s="8"/>
      <c r="BI14" s="8"/>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row>
    <row r="15" spans="1:86" ht="16" customHeight="1">
      <c r="A15" s="1">
        <v>1903</v>
      </c>
      <c r="G15" s="8"/>
      <c r="H15" s="8"/>
      <c r="I15" s="8"/>
      <c r="J15" s="8"/>
      <c r="K15" s="8"/>
      <c r="L15" s="8"/>
      <c r="M15" s="8"/>
      <c r="N15" s="8"/>
      <c r="O15" s="8"/>
      <c r="P15" s="8"/>
      <c r="Q15" s="8"/>
      <c r="R15" s="8"/>
      <c r="S15" s="8"/>
      <c r="T15" s="8"/>
      <c r="U15" s="8"/>
      <c r="V15" s="8"/>
      <c r="W15" s="16"/>
      <c r="X15" s="16"/>
      <c r="Y15" s="16"/>
      <c r="Z15" s="16"/>
      <c r="AA15" s="16"/>
      <c r="AB15" s="16"/>
      <c r="AC15" s="16"/>
      <c r="AD15" s="16"/>
      <c r="AE15" s="16"/>
      <c r="AO15" s="8"/>
      <c r="AP15" s="8"/>
      <c r="AQ15" s="8"/>
      <c r="AR15" s="8"/>
      <c r="AS15" s="8"/>
      <c r="AT15" s="8"/>
      <c r="AU15" s="8"/>
      <c r="AV15" s="8"/>
      <c r="AW15" s="8"/>
      <c r="AX15" s="8"/>
      <c r="AY15" s="8"/>
      <c r="AZ15" s="8"/>
      <c r="BA15" s="8"/>
      <c r="BB15" s="8"/>
      <c r="BC15" s="8"/>
      <c r="BD15" s="8"/>
      <c r="BE15" s="8"/>
      <c r="BF15" s="8"/>
      <c r="BG15" s="8"/>
      <c r="BH15" s="8"/>
      <c r="BI15" s="8"/>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row>
    <row r="16" spans="1:86">
      <c r="A16" s="1">
        <v>1904</v>
      </c>
      <c r="G16" s="8"/>
      <c r="H16" s="8"/>
      <c r="I16" s="8"/>
      <c r="J16" s="8"/>
      <c r="K16" s="8"/>
      <c r="L16" s="8"/>
      <c r="M16" s="8"/>
      <c r="N16" s="8"/>
      <c r="O16" s="8"/>
      <c r="P16" s="8"/>
      <c r="Q16" s="8"/>
      <c r="R16" s="8"/>
      <c r="S16" s="8"/>
      <c r="T16" s="8"/>
      <c r="U16" s="8"/>
      <c r="V16" s="8"/>
      <c r="W16" s="16"/>
      <c r="X16" s="16"/>
      <c r="Y16" s="16"/>
      <c r="Z16" s="16"/>
      <c r="AA16" s="16"/>
      <c r="AB16" s="16"/>
      <c r="AC16" s="16"/>
      <c r="AD16" s="16"/>
      <c r="AE16" s="16"/>
      <c r="AO16" s="8"/>
      <c r="AP16" s="8"/>
      <c r="AQ16" s="8"/>
      <c r="AR16" s="8"/>
      <c r="AS16" s="8"/>
      <c r="AT16" s="8"/>
      <c r="AU16" s="8"/>
      <c r="AV16" s="8"/>
      <c r="AW16" s="8"/>
      <c r="AX16" s="8"/>
      <c r="AY16" s="8"/>
      <c r="AZ16" s="8"/>
      <c r="BA16" s="8"/>
      <c r="BB16" s="8"/>
      <c r="BC16" s="8"/>
      <c r="BD16" s="8"/>
      <c r="BE16" s="8"/>
      <c r="BF16" s="8"/>
      <c r="BG16" s="8"/>
      <c r="BH16" s="8"/>
      <c r="BI16" s="8"/>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row>
    <row r="17" spans="1:86">
      <c r="A17" s="1">
        <v>1905</v>
      </c>
      <c r="G17" s="8"/>
      <c r="H17" s="8"/>
      <c r="I17" s="8"/>
      <c r="J17" s="8"/>
      <c r="K17" s="8"/>
      <c r="L17" s="8"/>
      <c r="M17" s="8"/>
      <c r="N17" s="8"/>
      <c r="O17" s="8"/>
      <c r="P17" s="8"/>
      <c r="Q17" s="8"/>
      <c r="R17" s="8"/>
      <c r="S17" s="8"/>
      <c r="T17" s="8"/>
      <c r="U17" s="8"/>
      <c r="V17" s="8"/>
      <c r="W17" s="16"/>
      <c r="X17" s="16"/>
      <c r="Y17" s="16"/>
      <c r="Z17" s="16"/>
      <c r="AA17" s="16"/>
      <c r="AB17" s="16"/>
      <c r="AC17" s="16"/>
      <c r="AD17" s="16"/>
      <c r="AE17" s="16"/>
      <c r="AO17" s="8"/>
      <c r="AP17" s="8"/>
      <c r="AQ17" s="8"/>
      <c r="AR17" s="8"/>
      <c r="AS17" s="8"/>
      <c r="AT17" s="8"/>
      <c r="AU17" s="8"/>
      <c r="AV17" s="8"/>
      <c r="AW17" s="8"/>
      <c r="AX17" s="8"/>
      <c r="AY17" s="8"/>
      <c r="AZ17" s="8"/>
      <c r="BA17" s="8"/>
      <c r="BB17" s="8"/>
      <c r="BC17" s="8"/>
      <c r="BD17" s="8"/>
      <c r="BE17" s="8"/>
      <c r="BF17" s="8"/>
      <c r="BG17" s="8"/>
      <c r="BH17" s="8"/>
      <c r="BI17" s="8"/>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row>
    <row r="18" spans="1:86">
      <c r="A18" s="1">
        <v>1906</v>
      </c>
      <c r="G18" s="8"/>
      <c r="H18" s="8"/>
      <c r="I18" s="8"/>
      <c r="J18" s="8"/>
      <c r="K18" s="8"/>
      <c r="L18" s="8"/>
      <c r="M18" s="8"/>
      <c r="N18" s="8"/>
      <c r="O18" s="8"/>
      <c r="P18" s="8"/>
      <c r="Q18" s="8"/>
      <c r="R18" s="8"/>
      <c r="S18" s="8"/>
      <c r="T18" s="8"/>
      <c r="U18" s="8"/>
      <c r="V18" s="8"/>
      <c r="W18" s="16"/>
      <c r="X18" s="16"/>
      <c r="Y18" s="16"/>
      <c r="Z18" s="16"/>
      <c r="AA18" s="16"/>
      <c r="AB18" s="16"/>
      <c r="AC18" s="16"/>
      <c r="AD18" s="16"/>
      <c r="AE18" s="16"/>
      <c r="AO18" s="8"/>
      <c r="AP18" s="8"/>
      <c r="AQ18" s="8"/>
      <c r="AR18" s="8"/>
      <c r="AS18" s="8"/>
      <c r="AT18" s="8"/>
      <c r="AU18" s="8"/>
      <c r="AV18" s="8"/>
      <c r="AW18" s="8"/>
      <c r="AX18" s="8"/>
      <c r="AY18" s="8"/>
      <c r="AZ18" s="8"/>
      <c r="BA18" s="8"/>
      <c r="BB18" s="8"/>
      <c r="BC18" s="8"/>
      <c r="BD18" s="8"/>
      <c r="BE18" s="8"/>
      <c r="BF18" s="8"/>
      <c r="BG18" s="8"/>
      <c r="BH18" s="8"/>
      <c r="BI18" s="8"/>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row>
    <row r="19" spans="1:86">
      <c r="A19" s="1">
        <v>1907</v>
      </c>
      <c r="G19" s="8"/>
      <c r="H19" s="8"/>
      <c r="I19" s="8"/>
      <c r="J19" s="8"/>
      <c r="K19" s="8"/>
      <c r="L19" s="8"/>
      <c r="M19" s="8"/>
      <c r="N19" s="8"/>
      <c r="O19" s="8"/>
      <c r="P19" s="8"/>
      <c r="Q19" s="8"/>
      <c r="R19" s="8"/>
      <c r="S19" s="8"/>
      <c r="T19" s="8"/>
      <c r="U19" s="8"/>
      <c r="V19" s="8"/>
      <c r="W19" s="16"/>
      <c r="X19" s="16"/>
      <c r="Y19" s="16"/>
      <c r="Z19" s="16"/>
      <c r="AA19" s="16"/>
      <c r="AB19" s="16"/>
      <c r="AC19" s="16"/>
      <c r="AD19" s="16"/>
      <c r="AE19" s="16"/>
      <c r="AO19" s="8"/>
      <c r="AP19" s="8"/>
      <c r="AQ19" s="8"/>
      <c r="AR19" s="8"/>
      <c r="AS19" s="8"/>
      <c r="AT19" s="8"/>
      <c r="AU19" s="8"/>
      <c r="AV19" s="8"/>
      <c r="AW19" s="8"/>
      <c r="AX19" s="8"/>
      <c r="AY19" s="8"/>
      <c r="AZ19" s="8"/>
      <c r="BA19" s="8"/>
      <c r="BB19" s="8"/>
      <c r="BC19" s="8"/>
      <c r="BD19" s="8"/>
      <c r="BE19" s="8"/>
      <c r="BF19" s="8"/>
      <c r="BG19" s="8"/>
      <c r="BH19" s="8"/>
      <c r="BI19" s="8"/>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row>
    <row r="20" spans="1:86">
      <c r="A20" s="1">
        <v>1908</v>
      </c>
      <c r="G20" s="8"/>
      <c r="H20" s="8"/>
      <c r="I20" s="8"/>
      <c r="J20" s="8"/>
      <c r="K20" s="8"/>
      <c r="L20" s="8"/>
      <c r="M20" s="8"/>
      <c r="N20" s="8"/>
      <c r="O20" s="8"/>
      <c r="P20" s="8"/>
      <c r="Q20" s="8"/>
      <c r="R20" s="8"/>
      <c r="S20" s="8"/>
      <c r="T20" s="8"/>
      <c r="U20" s="8"/>
      <c r="V20" s="8"/>
      <c r="W20" s="16"/>
      <c r="X20" s="16"/>
      <c r="Y20" s="16"/>
      <c r="Z20" s="16"/>
      <c r="AA20" s="16"/>
      <c r="AB20" s="16"/>
      <c r="AC20" s="16"/>
      <c r="AD20" s="16"/>
      <c r="AE20" s="16"/>
      <c r="AO20" s="8"/>
      <c r="AP20" s="8"/>
      <c r="AQ20" s="8"/>
      <c r="AR20" s="8"/>
      <c r="AS20" s="8"/>
      <c r="AT20" s="8"/>
      <c r="AU20" s="8"/>
      <c r="AV20" s="8"/>
      <c r="AW20" s="8"/>
      <c r="AX20" s="8"/>
      <c r="AY20" s="8"/>
      <c r="AZ20" s="8"/>
      <c r="BA20" s="8"/>
      <c r="BB20" s="8"/>
      <c r="BC20" s="8"/>
      <c r="BD20" s="8"/>
      <c r="BE20" s="8"/>
      <c r="BF20" s="8"/>
      <c r="BG20" s="8"/>
      <c r="BH20" s="8"/>
      <c r="BI20" s="8"/>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row>
    <row r="21" spans="1:86">
      <c r="A21" s="1">
        <v>1909</v>
      </c>
      <c r="G21" s="8"/>
      <c r="H21" s="8"/>
      <c r="I21" s="8"/>
      <c r="J21" s="8"/>
      <c r="K21" s="8"/>
      <c r="L21" s="8"/>
      <c r="M21" s="8"/>
      <c r="N21" s="8"/>
      <c r="O21" s="8"/>
      <c r="P21" s="8"/>
      <c r="Q21" s="8"/>
      <c r="R21" s="8"/>
      <c r="S21" s="8"/>
      <c r="T21" s="8"/>
      <c r="U21" s="8"/>
      <c r="V21" s="8"/>
      <c r="W21" s="16"/>
      <c r="X21" s="16"/>
      <c r="Y21" s="16"/>
      <c r="Z21" s="16"/>
      <c r="AA21" s="16"/>
      <c r="AB21" s="16"/>
      <c r="AC21" s="16"/>
      <c r="AD21" s="16"/>
      <c r="AE21" s="16"/>
      <c r="AO21" s="8"/>
      <c r="AP21" s="8"/>
      <c r="AQ21" s="8"/>
      <c r="AR21" s="8"/>
      <c r="AS21" s="8"/>
      <c r="AT21" s="8"/>
      <c r="AU21" s="8"/>
      <c r="AV21" s="8"/>
      <c r="AW21" s="8"/>
      <c r="AX21" s="8"/>
      <c r="AY21" s="8"/>
      <c r="AZ21" s="8"/>
      <c r="BA21" s="8"/>
      <c r="BB21" s="8"/>
      <c r="BC21" s="8"/>
      <c r="BD21" s="8"/>
      <c r="BE21" s="8"/>
      <c r="BF21" s="8"/>
      <c r="BG21" s="8"/>
      <c r="BH21" s="8"/>
      <c r="BI21" s="8"/>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row>
    <row r="22" spans="1:86">
      <c r="A22" s="1">
        <v>1910</v>
      </c>
      <c r="G22" s="8"/>
      <c r="H22" s="8"/>
      <c r="I22" s="8"/>
      <c r="J22" s="8"/>
      <c r="K22" s="8"/>
      <c r="L22" s="8"/>
      <c r="M22" s="8"/>
      <c r="N22" s="8"/>
      <c r="O22" s="8"/>
      <c r="P22" s="8"/>
      <c r="Q22" s="8"/>
      <c r="R22" s="8"/>
      <c r="S22" s="8"/>
      <c r="T22" s="8"/>
      <c r="U22" s="8"/>
      <c r="V22" s="8"/>
      <c r="W22" s="16"/>
      <c r="X22" s="16"/>
      <c r="Y22" s="16"/>
      <c r="Z22" s="16"/>
      <c r="AA22" s="16"/>
      <c r="AB22" s="16"/>
      <c r="AC22" s="16"/>
      <c r="AD22" s="16"/>
      <c r="AE22" s="16"/>
      <c r="AO22" s="8"/>
      <c r="AP22" s="8"/>
      <c r="AQ22" s="8"/>
      <c r="AR22" s="8"/>
      <c r="AS22" s="8"/>
      <c r="AT22" s="8"/>
      <c r="AU22" s="8"/>
      <c r="AV22" s="8"/>
      <c r="AW22" s="8"/>
      <c r="AX22" s="8"/>
      <c r="AY22" s="8"/>
      <c r="AZ22" s="8"/>
      <c r="BA22" s="8"/>
      <c r="BB22" s="8"/>
      <c r="BC22" s="8"/>
      <c r="BD22" s="8"/>
      <c r="BE22" s="8"/>
      <c r="BF22" s="8"/>
      <c r="BG22" s="8"/>
      <c r="BH22" s="8"/>
      <c r="BI22" s="8"/>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row>
    <row r="23" spans="1:86">
      <c r="A23" s="1">
        <v>1911</v>
      </c>
      <c r="G23" s="8"/>
      <c r="H23" s="8"/>
      <c r="I23" s="8"/>
      <c r="J23" s="8"/>
      <c r="K23" s="8"/>
      <c r="L23" s="8"/>
      <c r="M23" s="8"/>
      <c r="N23" s="8"/>
      <c r="O23" s="8"/>
      <c r="P23" s="8"/>
      <c r="Q23" s="8"/>
      <c r="R23" s="8"/>
      <c r="S23" s="8"/>
      <c r="T23" s="8"/>
      <c r="U23" s="8"/>
      <c r="V23" s="8"/>
      <c r="W23" s="16"/>
      <c r="X23" s="16"/>
      <c r="Y23" s="16"/>
      <c r="Z23" s="16"/>
      <c r="AA23" s="16"/>
      <c r="AB23" s="16"/>
      <c r="AC23" s="16"/>
      <c r="AD23" s="16"/>
      <c r="AE23" s="16"/>
      <c r="AO23" s="8"/>
      <c r="AP23" s="8"/>
      <c r="AQ23" s="8"/>
      <c r="AR23" s="8"/>
      <c r="AS23" s="8"/>
      <c r="AT23" s="8"/>
      <c r="AU23" s="8"/>
      <c r="AV23" s="8"/>
      <c r="AW23" s="8"/>
      <c r="AX23" s="8"/>
      <c r="AY23" s="8"/>
      <c r="AZ23" s="8"/>
      <c r="BA23" s="8"/>
      <c r="BB23" s="8"/>
      <c r="BC23" s="8"/>
      <c r="BD23" s="8"/>
      <c r="BE23" s="8"/>
      <c r="BF23" s="8"/>
      <c r="BG23" s="8"/>
      <c r="BH23" s="8"/>
      <c r="BI23" s="8"/>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row>
    <row r="24" spans="1:86">
      <c r="A24" s="1">
        <v>1912</v>
      </c>
      <c r="G24" s="8"/>
      <c r="H24" s="8"/>
      <c r="I24" s="8"/>
      <c r="J24" s="8"/>
      <c r="K24" s="8"/>
      <c r="L24" s="8"/>
      <c r="M24" s="8"/>
      <c r="N24" s="8"/>
      <c r="O24" s="8"/>
      <c r="P24" s="8"/>
      <c r="Q24" s="8"/>
      <c r="R24" s="8"/>
      <c r="S24" s="8"/>
      <c r="T24" s="8"/>
      <c r="U24" s="8"/>
      <c r="V24" s="8"/>
      <c r="W24" s="16"/>
      <c r="X24" s="16"/>
      <c r="Y24" s="16"/>
      <c r="Z24" s="16"/>
      <c r="AA24" s="16"/>
      <c r="AB24" s="16"/>
      <c r="AC24" s="16"/>
      <c r="AD24" s="16"/>
      <c r="AE24" s="16"/>
      <c r="AO24" s="8"/>
      <c r="AP24" s="8"/>
      <c r="AQ24" s="8"/>
      <c r="AR24" s="8"/>
      <c r="AS24" s="8"/>
      <c r="AT24" s="8"/>
      <c r="AU24" s="8"/>
      <c r="AV24" s="8"/>
      <c r="AW24" s="8"/>
      <c r="AX24" s="8"/>
      <c r="AY24" s="8"/>
      <c r="AZ24" s="8"/>
      <c r="BA24" s="8"/>
      <c r="BB24" s="8"/>
      <c r="BC24" s="8"/>
      <c r="BD24" s="8"/>
      <c r="BE24" s="8"/>
      <c r="BF24" s="8"/>
      <c r="BG24" s="8"/>
      <c r="BH24" s="8"/>
      <c r="BI24" s="8"/>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row>
    <row r="25" spans="1:86">
      <c r="A25" s="1">
        <v>1913</v>
      </c>
      <c r="G25" s="8"/>
      <c r="H25" s="8"/>
      <c r="I25" s="8"/>
      <c r="J25" s="8"/>
      <c r="K25" s="8"/>
      <c r="L25" s="8"/>
      <c r="M25" s="8"/>
      <c r="N25" s="8"/>
      <c r="O25" s="8"/>
      <c r="P25" s="8"/>
      <c r="Q25" s="8"/>
      <c r="R25" s="8"/>
      <c r="S25" s="8"/>
      <c r="T25" s="8"/>
      <c r="U25" s="8"/>
      <c r="V25" s="8"/>
      <c r="W25" s="16"/>
      <c r="X25" s="16"/>
      <c r="Y25" s="16"/>
      <c r="Z25" s="16"/>
      <c r="AA25" s="16"/>
      <c r="AB25" s="16"/>
      <c r="AC25" s="16"/>
      <c r="AD25" s="16"/>
      <c r="AE25" s="16"/>
      <c r="AO25" s="8"/>
      <c r="AP25" s="8"/>
      <c r="AQ25" s="8"/>
      <c r="AR25" s="8"/>
      <c r="AS25" s="8"/>
      <c r="AT25" s="8"/>
      <c r="AU25" s="8"/>
      <c r="AV25" s="8"/>
      <c r="AW25" s="8"/>
      <c r="AX25" s="8"/>
      <c r="AY25" s="8"/>
      <c r="AZ25" s="8"/>
      <c r="BA25" s="8"/>
      <c r="BB25" s="8"/>
      <c r="BC25" s="8"/>
      <c r="BD25" s="8"/>
      <c r="BE25" s="8"/>
      <c r="BF25" s="8"/>
      <c r="BG25" s="8"/>
      <c r="BH25" s="8"/>
      <c r="BI25" s="8"/>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row>
    <row r="26" spans="1:86">
      <c r="A26" s="1">
        <v>1914</v>
      </c>
      <c r="C26">
        <f>1117881+74301</f>
        <v>1192182</v>
      </c>
      <c r="D26">
        <f>1096035+97795</f>
        <v>1193830</v>
      </c>
      <c r="E26">
        <v>2232046</v>
      </c>
      <c r="F26">
        <v>1683903</v>
      </c>
      <c r="G26" s="8"/>
      <c r="H26" s="8"/>
      <c r="I26" s="8"/>
      <c r="J26" s="8"/>
      <c r="K26" s="8"/>
      <c r="L26" s="8"/>
      <c r="M26" s="8"/>
      <c r="N26" s="8"/>
      <c r="O26" s="8"/>
      <c r="P26" s="8"/>
      <c r="Q26" s="8"/>
      <c r="R26" s="8"/>
      <c r="S26" s="8"/>
      <c r="T26" s="8"/>
      <c r="U26" s="8"/>
      <c r="V26" s="8"/>
      <c r="W26" s="16"/>
      <c r="X26" s="16"/>
      <c r="Y26" s="16"/>
      <c r="Z26" s="16"/>
      <c r="AA26" s="16"/>
      <c r="AB26" s="16"/>
      <c r="AC26" s="16"/>
      <c r="AD26" s="16"/>
      <c r="AE26" s="16"/>
      <c r="AO26" s="8"/>
      <c r="AP26" s="8"/>
      <c r="AQ26" s="8"/>
      <c r="AR26" s="8"/>
      <c r="AS26" s="8"/>
      <c r="AT26" s="8"/>
      <c r="AU26" s="8"/>
      <c r="AV26" s="8"/>
      <c r="AW26" s="8"/>
      <c r="AX26" s="8"/>
      <c r="AY26" s="8"/>
      <c r="AZ26" s="8"/>
      <c r="BA26" s="8"/>
      <c r="BB26" s="8"/>
      <c r="BC26" s="8"/>
      <c r="BD26" s="8"/>
      <c r="BE26" s="8"/>
      <c r="BF26" s="8"/>
      <c r="BG26" s="8"/>
      <c r="BH26" s="8"/>
      <c r="BI26" s="8"/>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row>
    <row r="27" spans="1:86">
      <c r="A27" s="1">
        <v>1915</v>
      </c>
      <c r="G27" s="8"/>
      <c r="H27" s="8"/>
      <c r="I27" s="8"/>
      <c r="J27" s="8"/>
      <c r="K27" s="8"/>
      <c r="L27" s="8"/>
      <c r="M27" s="8"/>
      <c r="N27" s="8"/>
      <c r="O27" s="8"/>
      <c r="P27" s="8"/>
      <c r="Q27" s="8"/>
      <c r="R27" s="8"/>
      <c r="S27" s="8"/>
      <c r="T27" s="8"/>
      <c r="U27" s="8"/>
      <c r="V27" s="8"/>
      <c r="W27" s="16"/>
      <c r="X27" s="16"/>
      <c r="Y27" s="16"/>
      <c r="Z27" s="16"/>
      <c r="AA27" s="16"/>
      <c r="AB27" s="16"/>
      <c r="AC27" s="16"/>
      <c r="AD27" s="16"/>
      <c r="AE27" s="16"/>
      <c r="AO27" s="8"/>
      <c r="AP27" s="8"/>
      <c r="AQ27" s="8"/>
      <c r="AR27" s="8"/>
      <c r="AS27" s="8"/>
      <c r="AT27" s="8"/>
      <c r="AU27" s="8"/>
      <c r="AV27" s="8"/>
      <c r="AW27" s="8"/>
      <c r="AX27" s="8"/>
      <c r="AY27" s="8"/>
      <c r="AZ27" s="8"/>
      <c r="BA27" s="8"/>
      <c r="BB27" s="8"/>
      <c r="BC27" s="8"/>
      <c r="BD27" s="8"/>
      <c r="BE27" s="8"/>
      <c r="BF27" s="8"/>
      <c r="BG27" s="8"/>
      <c r="BH27" s="8"/>
      <c r="BI27" s="8"/>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row>
    <row r="28" spans="1:86">
      <c r="A28" s="1">
        <v>1916</v>
      </c>
      <c r="G28" s="8"/>
      <c r="H28" s="8"/>
      <c r="I28" s="8"/>
      <c r="J28" s="8"/>
      <c r="K28" s="8"/>
      <c r="L28" s="8"/>
      <c r="M28" s="8"/>
      <c r="N28" s="8"/>
      <c r="O28" s="8"/>
      <c r="P28" s="8"/>
      <c r="Q28" s="8"/>
      <c r="R28" s="8"/>
      <c r="S28" s="8"/>
      <c r="T28" s="8"/>
      <c r="U28" s="8"/>
      <c r="V28" s="8"/>
      <c r="W28" s="16"/>
      <c r="X28" s="16"/>
      <c r="Y28" s="16"/>
      <c r="Z28" s="16"/>
      <c r="AA28" s="16"/>
      <c r="AB28" s="16"/>
      <c r="AC28" s="16"/>
      <c r="AD28" s="16"/>
      <c r="AE28" s="16"/>
      <c r="AO28" s="8"/>
      <c r="AP28" s="8"/>
      <c r="AQ28" s="8"/>
      <c r="AR28" s="8"/>
      <c r="AS28" s="8"/>
      <c r="AT28" s="8"/>
      <c r="AU28" s="8"/>
      <c r="AV28" s="8"/>
      <c r="AW28" s="8"/>
      <c r="AX28" s="8"/>
      <c r="AY28" s="8"/>
      <c r="AZ28" s="8"/>
      <c r="BA28" s="8"/>
      <c r="BB28" s="8"/>
      <c r="BC28" s="8"/>
      <c r="BD28" s="8"/>
      <c r="BE28" s="8"/>
      <c r="BF28" s="8"/>
      <c r="BG28" s="8"/>
      <c r="BH28" s="8"/>
      <c r="BI28" s="8"/>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row>
    <row r="29" spans="1:86">
      <c r="A29" s="1">
        <v>1917</v>
      </c>
      <c r="G29" s="8"/>
      <c r="H29" s="8"/>
      <c r="I29" s="8"/>
      <c r="J29" s="8"/>
      <c r="K29" s="8"/>
      <c r="L29" s="8"/>
      <c r="M29" s="8"/>
      <c r="N29" s="8"/>
      <c r="O29" s="8"/>
      <c r="P29" s="8"/>
      <c r="Q29" s="8"/>
      <c r="R29" s="8"/>
      <c r="S29" s="8"/>
      <c r="T29" s="8"/>
      <c r="U29" s="8"/>
      <c r="V29" s="8"/>
      <c r="W29" s="16"/>
      <c r="X29" s="16"/>
      <c r="Y29" s="16"/>
      <c r="Z29" s="16"/>
      <c r="AA29" s="16"/>
      <c r="AB29" s="16"/>
      <c r="AC29" s="16"/>
      <c r="AD29" s="16"/>
      <c r="AE29" s="16"/>
      <c r="AO29" s="8"/>
      <c r="AP29" s="8"/>
      <c r="AQ29" s="8"/>
      <c r="AR29" s="8"/>
      <c r="AS29" s="8"/>
      <c r="AT29" s="8"/>
      <c r="AU29" s="8"/>
      <c r="AV29" s="8"/>
      <c r="AW29" s="8"/>
      <c r="AX29" s="8"/>
      <c r="AY29" s="8"/>
      <c r="AZ29" s="8"/>
      <c r="BA29" s="8"/>
      <c r="BB29" s="8"/>
      <c r="BC29" s="8"/>
      <c r="BD29" s="8"/>
      <c r="BE29" s="8"/>
      <c r="BF29" s="8"/>
      <c r="BG29" s="8"/>
      <c r="BH29" s="8"/>
      <c r="BI29" s="8"/>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row>
    <row r="30" spans="1:86">
      <c r="A30" s="1">
        <v>1918</v>
      </c>
      <c r="G30" s="8"/>
      <c r="H30" s="8"/>
      <c r="I30" s="8"/>
      <c r="J30" s="8"/>
      <c r="K30" s="8"/>
      <c r="L30" s="8"/>
      <c r="M30" s="8"/>
      <c r="N30" s="8"/>
      <c r="O30" s="8"/>
      <c r="P30" s="8"/>
      <c r="Q30" s="8"/>
      <c r="R30" s="8"/>
      <c r="S30" s="8"/>
      <c r="T30" s="8"/>
      <c r="U30" s="8"/>
      <c r="V30" s="8"/>
      <c r="W30" s="16"/>
      <c r="X30" s="16"/>
      <c r="Y30" s="16"/>
      <c r="Z30" s="16"/>
      <c r="AA30" s="16"/>
      <c r="AB30" s="16"/>
      <c r="AC30" s="16"/>
      <c r="AD30" s="16"/>
      <c r="AE30" s="16"/>
      <c r="AO30" s="8"/>
      <c r="AP30" s="8"/>
      <c r="AQ30" s="8"/>
      <c r="AR30" s="8"/>
      <c r="AS30" s="8"/>
      <c r="AT30" s="8"/>
      <c r="AU30" s="8"/>
      <c r="AV30" s="8"/>
      <c r="AW30" s="8"/>
      <c r="AX30" s="8"/>
      <c r="AY30" s="8"/>
      <c r="AZ30" s="8"/>
      <c r="BA30" s="8"/>
      <c r="BB30" s="8"/>
      <c r="BC30" s="8"/>
      <c r="BD30" s="8"/>
      <c r="BE30" s="8"/>
      <c r="BF30" s="8"/>
      <c r="BG30" s="8"/>
      <c r="BH30" s="8"/>
      <c r="BI30" s="8"/>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row>
    <row r="31" spans="1:86">
      <c r="A31" s="1">
        <v>1919</v>
      </c>
      <c r="G31" s="8"/>
      <c r="H31" s="8"/>
      <c r="I31" s="8"/>
      <c r="J31" s="8"/>
      <c r="K31" s="8"/>
      <c r="L31" s="8"/>
      <c r="M31" s="8"/>
      <c r="N31" s="8"/>
      <c r="O31" s="8"/>
      <c r="P31" s="8"/>
      <c r="Q31" s="8"/>
      <c r="R31" s="8"/>
      <c r="S31" s="8"/>
      <c r="T31" s="8"/>
      <c r="U31" s="8"/>
      <c r="V31" s="8"/>
      <c r="W31" s="16"/>
      <c r="X31" s="16"/>
      <c r="Y31" s="16"/>
      <c r="Z31" s="16"/>
      <c r="AA31" s="16"/>
      <c r="AB31" s="16"/>
      <c r="AC31" s="16"/>
      <c r="AD31" s="16"/>
      <c r="AE31" s="16"/>
      <c r="AO31" s="8"/>
      <c r="AP31" s="8"/>
      <c r="AQ31" s="8"/>
      <c r="AR31" s="8"/>
      <c r="AS31" s="8"/>
      <c r="AT31" s="8"/>
      <c r="AU31" s="8"/>
      <c r="AV31" s="8"/>
      <c r="AW31" s="8"/>
      <c r="AX31" s="8"/>
      <c r="AY31" s="8"/>
      <c r="AZ31" s="8"/>
      <c r="BA31" s="8"/>
      <c r="BB31" s="8"/>
      <c r="BC31" s="8"/>
      <c r="BD31" s="8"/>
      <c r="BE31" s="8"/>
      <c r="BF31" s="8"/>
      <c r="BG31" s="8"/>
      <c r="BH31" s="8"/>
      <c r="BI31" s="8"/>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row>
    <row r="32" spans="1:86">
      <c r="A32" s="1">
        <v>1920</v>
      </c>
      <c r="G32" s="8"/>
      <c r="H32" s="8"/>
      <c r="I32" s="8"/>
      <c r="J32" s="8"/>
      <c r="K32" s="8"/>
      <c r="L32" s="8"/>
      <c r="M32" s="8"/>
      <c r="N32" s="8"/>
      <c r="O32" s="8"/>
      <c r="P32" s="8"/>
      <c r="Q32" s="8"/>
      <c r="R32" s="8"/>
      <c r="S32" s="8"/>
      <c r="T32" s="8"/>
      <c r="U32" s="8"/>
      <c r="V32" s="8"/>
      <c r="W32" s="16"/>
      <c r="X32" s="16"/>
      <c r="Y32" s="16"/>
      <c r="Z32" s="16"/>
      <c r="AA32" s="16"/>
      <c r="AB32" s="16"/>
      <c r="AC32" s="16"/>
      <c r="AD32" s="16"/>
      <c r="AE32" s="16"/>
      <c r="AO32" s="8"/>
      <c r="AP32" s="8"/>
      <c r="AQ32" s="8"/>
      <c r="AR32" s="8"/>
      <c r="AS32" s="8"/>
      <c r="AT32" s="8"/>
      <c r="AU32" s="8"/>
      <c r="AV32" s="8"/>
      <c r="AW32" s="8"/>
      <c r="AX32" s="8"/>
      <c r="AY32" s="8"/>
      <c r="AZ32" s="8"/>
      <c r="BA32" s="8"/>
      <c r="BB32" s="8"/>
      <c r="BC32" s="8"/>
      <c r="BD32" s="8"/>
      <c r="BE32" s="8"/>
      <c r="BF32" s="8"/>
      <c r="BG32" s="8"/>
      <c r="BH32" s="8"/>
      <c r="BI32" s="8"/>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row>
    <row r="33" spans="1:86">
      <c r="A33" s="1">
        <v>1921</v>
      </c>
      <c r="G33" s="8"/>
      <c r="H33" s="8"/>
      <c r="I33" s="8"/>
      <c r="J33" s="8"/>
      <c r="K33" s="8"/>
      <c r="L33" s="8"/>
      <c r="M33" s="8"/>
      <c r="N33" s="8"/>
      <c r="O33" s="8"/>
      <c r="P33" s="8"/>
      <c r="Q33" s="8"/>
      <c r="R33" s="8"/>
      <c r="S33" s="8"/>
      <c r="T33" s="8"/>
      <c r="U33" s="8"/>
      <c r="V33" s="8"/>
      <c r="W33" s="16"/>
      <c r="X33" s="16"/>
      <c r="Y33" s="16"/>
      <c r="Z33" s="16"/>
      <c r="AA33" s="16"/>
      <c r="AB33" s="16"/>
      <c r="AC33" s="16"/>
      <c r="AD33" s="16"/>
      <c r="AE33" s="16"/>
      <c r="AO33" s="8"/>
      <c r="AP33" s="8"/>
      <c r="AQ33" s="8"/>
      <c r="AR33" s="8"/>
      <c r="AS33" s="8"/>
      <c r="AT33" s="8"/>
      <c r="AU33" s="8"/>
      <c r="AV33" s="8"/>
      <c r="AW33" s="8"/>
      <c r="AX33" s="8"/>
      <c r="AY33" s="8"/>
      <c r="AZ33" s="8"/>
      <c r="BA33" s="8"/>
      <c r="BB33" s="8"/>
      <c r="BC33" s="8"/>
      <c r="BD33" s="8"/>
      <c r="BE33" s="8"/>
      <c r="BF33" s="8"/>
      <c r="BG33" s="8"/>
      <c r="BH33" s="8"/>
      <c r="BI33" s="8"/>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row>
    <row r="34" spans="1:86" ht="15" customHeight="1">
      <c r="A34" s="1">
        <v>1922</v>
      </c>
      <c r="G34" s="8"/>
      <c r="H34" s="8"/>
      <c r="I34" s="8"/>
      <c r="J34" s="8"/>
      <c r="K34" s="8"/>
      <c r="L34" s="8"/>
      <c r="M34" s="8"/>
      <c r="N34" s="8"/>
      <c r="O34" s="8"/>
      <c r="P34" s="8"/>
      <c r="Q34" s="8"/>
      <c r="R34" s="8"/>
      <c r="S34" s="8"/>
      <c r="T34" s="8"/>
      <c r="U34" s="8"/>
      <c r="V34" s="8"/>
      <c r="W34" s="8"/>
      <c r="X34" s="8"/>
      <c r="Y34" s="8"/>
      <c r="Z34" s="8"/>
      <c r="AA34" s="8"/>
      <c r="AB34" s="8"/>
      <c r="AC34" s="8"/>
      <c r="AD34" s="8"/>
      <c r="AE34" s="8"/>
      <c r="AO34" s="8"/>
      <c r="AP34" s="8"/>
      <c r="AQ34" s="8"/>
      <c r="AR34" s="8"/>
      <c r="AS34" s="8"/>
      <c r="AT34" s="8"/>
      <c r="AU34" s="8"/>
      <c r="AV34" s="8"/>
      <c r="AW34" s="8"/>
      <c r="AX34" s="8"/>
      <c r="AY34" s="8"/>
      <c r="AZ34" s="8"/>
      <c r="BA34" s="8"/>
      <c r="BB34" s="8"/>
      <c r="BC34" s="8"/>
      <c r="BD34" s="8"/>
      <c r="BE34" s="8"/>
      <c r="BF34" s="8"/>
      <c r="BG34" s="8"/>
      <c r="BH34" s="8"/>
      <c r="BI34" s="8"/>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row>
    <row r="35" spans="1:86" ht="15" customHeight="1">
      <c r="A35" s="1">
        <v>1923</v>
      </c>
      <c r="G35" s="8"/>
      <c r="H35" s="8"/>
      <c r="I35" s="8"/>
      <c r="J35" s="8"/>
      <c r="K35" s="8"/>
      <c r="L35" s="8"/>
      <c r="M35" s="8"/>
      <c r="N35" s="8"/>
      <c r="O35" s="8"/>
      <c r="P35" s="8"/>
      <c r="Q35" s="8"/>
      <c r="R35" s="8"/>
      <c r="S35" s="8"/>
      <c r="T35" s="8"/>
      <c r="U35" s="8"/>
      <c r="V35" s="8"/>
      <c r="W35" s="8"/>
      <c r="X35" s="8"/>
      <c r="Y35" s="8"/>
      <c r="Z35" s="8"/>
      <c r="AA35" s="8"/>
      <c r="AB35" s="8"/>
      <c r="AC35" s="8"/>
      <c r="AD35" s="8"/>
      <c r="AE35" s="8"/>
      <c r="AO35" s="8"/>
      <c r="AP35" s="8"/>
      <c r="AQ35" s="8"/>
      <c r="AR35" s="8"/>
      <c r="AS35" s="8"/>
      <c r="AT35" s="8"/>
      <c r="AU35" s="8"/>
      <c r="AV35" s="8"/>
      <c r="AW35" s="8"/>
      <c r="AX35" s="8"/>
      <c r="AY35" s="8"/>
      <c r="AZ35" s="8"/>
      <c r="BA35" s="8"/>
      <c r="BB35" s="8"/>
      <c r="BC35" s="8"/>
      <c r="BD35" s="8"/>
      <c r="BE35" s="8"/>
      <c r="BF35" s="8"/>
      <c r="BG35" s="8"/>
      <c r="BH35" s="8"/>
      <c r="BI35" s="8"/>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row>
    <row r="36" spans="1:86">
      <c r="A36" s="1">
        <v>1924</v>
      </c>
      <c r="G36" s="8"/>
      <c r="H36" s="8"/>
      <c r="I36" s="8"/>
      <c r="J36" s="8"/>
      <c r="K36" s="8"/>
      <c r="L36" s="8"/>
      <c r="M36" s="8"/>
      <c r="N36" s="8"/>
      <c r="O36" s="8"/>
      <c r="P36" s="8"/>
      <c r="Q36" s="8"/>
      <c r="R36" s="8"/>
      <c r="S36" s="8"/>
      <c r="T36" s="8"/>
      <c r="U36" s="8"/>
      <c r="V36" s="8"/>
      <c r="W36" s="8"/>
      <c r="X36" s="8"/>
      <c r="Y36" s="8"/>
      <c r="Z36" s="8"/>
      <c r="AA36" s="8"/>
      <c r="AB36" s="8"/>
      <c r="AC36" s="8"/>
      <c r="AD36" s="8"/>
      <c r="AE36" s="8"/>
      <c r="AO36" s="8"/>
      <c r="AP36" s="8"/>
      <c r="AQ36" s="8"/>
      <c r="AR36" s="8"/>
      <c r="AS36" s="8"/>
      <c r="AT36" s="8"/>
      <c r="AU36" s="8"/>
      <c r="AV36" s="8"/>
      <c r="AW36" s="8"/>
      <c r="AX36" s="8"/>
      <c r="AY36" s="8"/>
      <c r="AZ36" s="8"/>
      <c r="BA36" s="8"/>
      <c r="BB36" s="8"/>
      <c r="BC36" s="8"/>
      <c r="BD36" s="8"/>
      <c r="BE36" s="8"/>
      <c r="BF36" s="8"/>
      <c r="BG36" s="8"/>
      <c r="BH36" s="8"/>
      <c r="BI36" s="8"/>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row>
    <row r="37" spans="1:86">
      <c r="A37" s="1">
        <v>1925</v>
      </c>
      <c r="G37" s="8"/>
      <c r="H37" s="8"/>
      <c r="I37" s="8"/>
      <c r="J37" s="8"/>
      <c r="K37" s="8"/>
      <c r="L37" s="8"/>
      <c r="M37" s="8"/>
      <c r="N37" s="8"/>
      <c r="O37" s="8"/>
      <c r="P37" s="8"/>
      <c r="Q37" s="8"/>
      <c r="R37" s="8"/>
      <c r="S37" s="8"/>
      <c r="T37" s="8"/>
      <c r="U37" s="8"/>
      <c r="V37" s="8"/>
      <c r="W37" s="8"/>
      <c r="X37" s="8"/>
      <c r="Y37" s="8"/>
      <c r="Z37" s="8"/>
      <c r="AA37" s="8"/>
      <c r="AB37" s="8"/>
      <c r="AC37" s="8"/>
      <c r="AD37" s="8"/>
      <c r="AE37" s="8"/>
      <c r="AO37" s="8"/>
      <c r="AP37" s="8"/>
      <c r="AQ37" s="8"/>
      <c r="AR37" s="8"/>
      <c r="AS37" s="8"/>
      <c r="AT37" s="8"/>
      <c r="AU37" s="8"/>
      <c r="AV37" s="8"/>
      <c r="AW37" s="8"/>
      <c r="AX37" s="8"/>
      <c r="AY37" s="8"/>
      <c r="AZ37" s="8"/>
      <c r="BA37" s="8"/>
      <c r="BB37" s="8"/>
      <c r="BC37" s="8"/>
      <c r="BD37" s="8"/>
      <c r="BE37" s="8"/>
      <c r="BF37" s="8"/>
      <c r="BG37" s="8"/>
      <c r="BH37" s="8"/>
      <c r="BI37" s="8"/>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row>
    <row r="38" spans="1:86" ht="15" customHeight="1">
      <c r="A38" s="1">
        <v>1926</v>
      </c>
      <c r="G38" s="8"/>
      <c r="H38" s="8"/>
      <c r="I38" s="8"/>
      <c r="J38" s="8"/>
      <c r="K38" s="8"/>
      <c r="L38" s="8"/>
      <c r="M38" s="8"/>
      <c r="N38" s="8"/>
      <c r="O38" s="8"/>
      <c r="P38" s="8"/>
      <c r="Q38" s="8"/>
      <c r="R38" s="8"/>
      <c r="S38" s="8"/>
      <c r="T38" s="8"/>
      <c r="U38" s="8"/>
      <c r="V38" s="8"/>
      <c r="W38" s="8"/>
      <c r="X38" s="8"/>
      <c r="Y38" s="8"/>
      <c r="Z38" s="8"/>
      <c r="AA38" s="8"/>
      <c r="AB38" s="8"/>
      <c r="AC38" s="8"/>
      <c r="AD38" s="8"/>
      <c r="AE38" s="8"/>
      <c r="AO38" s="8"/>
      <c r="AP38" s="8"/>
      <c r="AQ38" s="8"/>
      <c r="AR38" s="8"/>
      <c r="AS38" s="8"/>
      <c r="AT38" s="8"/>
      <c r="AU38" s="8"/>
      <c r="AV38" s="8"/>
      <c r="AW38" s="8"/>
      <c r="AX38" s="8"/>
      <c r="AY38" s="8"/>
      <c r="AZ38" s="8"/>
      <c r="BA38" s="8"/>
      <c r="BB38" s="8"/>
      <c r="BC38" s="8"/>
      <c r="BD38" s="8"/>
      <c r="BE38" s="8"/>
      <c r="BF38" s="8"/>
      <c r="BG38" s="8"/>
      <c r="BH38" s="8"/>
      <c r="BI38" s="8"/>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row>
    <row r="39" spans="1:86" ht="15" customHeight="1">
      <c r="A39" s="1">
        <v>1927</v>
      </c>
      <c r="G39" s="8"/>
      <c r="H39" s="8"/>
      <c r="I39" s="8"/>
      <c r="J39" s="8"/>
      <c r="K39" s="8"/>
      <c r="L39" s="8"/>
      <c r="M39" s="8"/>
      <c r="N39" s="8"/>
      <c r="O39" s="8"/>
      <c r="P39" s="8"/>
      <c r="Q39" s="8"/>
      <c r="R39" s="8"/>
      <c r="S39" s="8"/>
      <c r="T39" s="8"/>
      <c r="U39" s="8"/>
      <c r="V39" s="8"/>
      <c r="W39" s="8"/>
      <c r="X39" s="8"/>
      <c r="Y39" s="8"/>
      <c r="Z39" s="8"/>
      <c r="AA39" s="8"/>
      <c r="AB39" s="8"/>
      <c r="AC39" s="8"/>
      <c r="AD39" s="8"/>
      <c r="AE39" s="8"/>
      <c r="AO39" s="8"/>
      <c r="AP39" s="8"/>
      <c r="AQ39" s="8"/>
      <c r="AR39" s="8"/>
      <c r="AS39" s="8"/>
      <c r="AT39" s="8"/>
      <c r="AU39" s="8"/>
      <c r="AV39" s="8"/>
      <c r="AW39" s="8"/>
      <c r="AX39" s="8"/>
      <c r="AY39" s="8"/>
      <c r="AZ39" s="8"/>
      <c r="BA39" s="8"/>
      <c r="BB39" s="8"/>
      <c r="BC39" s="8"/>
      <c r="BD39" s="8"/>
      <c r="BE39" s="8"/>
      <c r="BF39" s="8"/>
      <c r="BG39" s="8"/>
      <c r="BH39" s="8"/>
      <c r="BI39" s="8"/>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row>
    <row r="40" spans="1:86">
      <c r="A40" s="1">
        <v>1928</v>
      </c>
      <c r="G40" s="8"/>
      <c r="H40" s="8"/>
      <c r="I40" s="8"/>
      <c r="J40" s="8"/>
      <c r="K40" s="8"/>
      <c r="L40" s="8"/>
      <c r="M40" s="8"/>
      <c r="N40" s="8"/>
      <c r="O40" s="8"/>
      <c r="P40" s="8"/>
      <c r="Q40" s="8"/>
      <c r="R40" s="8"/>
      <c r="S40" s="8"/>
      <c r="T40" s="8"/>
      <c r="U40" s="8"/>
      <c r="V40" s="8"/>
      <c r="W40" s="8"/>
      <c r="X40" s="8"/>
      <c r="Y40" s="8"/>
      <c r="Z40" s="8"/>
      <c r="AA40" s="8"/>
      <c r="AB40" s="8"/>
      <c r="AC40" s="8"/>
      <c r="AD40" s="8"/>
      <c r="AE40" s="8"/>
      <c r="AO40" s="8"/>
      <c r="AP40" s="8"/>
      <c r="AQ40" s="8"/>
      <c r="AR40" s="8"/>
      <c r="AS40" s="8"/>
      <c r="AT40" s="8"/>
      <c r="AU40" s="8"/>
      <c r="AV40" s="8"/>
      <c r="AW40" s="8"/>
      <c r="AX40" s="8"/>
      <c r="AY40" s="8"/>
      <c r="AZ40" s="8"/>
      <c r="BA40" s="8"/>
      <c r="BB40" s="8"/>
      <c r="BC40" s="8"/>
      <c r="BD40" s="8"/>
      <c r="BE40" s="8"/>
      <c r="BF40" s="8"/>
      <c r="BG40" s="8"/>
      <c r="BH40" s="8"/>
      <c r="BI40" s="8"/>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row>
    <row r="41" spans="1:86">
      <c r="A41" s="1">
        <v>1929</v>
      </c>
      <c r="G41" s="8"/>
      <c r="H41" s="8"/>
      <c r="I41" s="8"/>
      <c r="J41" s="8"/>
      <c r="K41" s="8"/>
      <c r="L41" s="8"/>
      <c r="M41" s="8"/>
      <c r="N41" s="8"/>
      <c r="O41" s="8"/>
      <c r="P41" s="8"/>
      <c r="Q41" s="8"/>
      <c r="R41" s="8"/>
      <c r="S41" s="8"/>
      <c r="T41" s="8"/>
      <c r="U41" s="8"/>
      <c r="V41" s="8"/>
      <c r="W41" s="8"/>
      <c r="X41" s="8"/>
      <c r="Y41" s="8"/>
      <c r="Z41" s="8"/>
      <c r="AA41" s="8"/>
      <c r="AB41" s="8"/>
      <c r="AC41" s="8"/>
      <c r="AD41" s="8"/>
      <c r="AE41" s="8"/>
      <c r="AO41" s="8"/>
      <c r="AP41" s="8"/>
      <c r="AQ41" s="8"/>
      <c r="AR41" s="8"/>
      <c r="AS41" s="8"/>
      <c r="AT41" s="8"/>
      <c r="AU41" s="8"/>
      <c r="AV41" s="8"/>
      <c r="AW41" s="8"/>
      <c r="AX41" s="8"/>
      <c r="AY41" s="8"/>
      <c r="AZ41" s="8"/>
      <c r="BA41" s="8"/>
      <c r="BB41" s="8"/>
      <c r="BC41" s="8"/>
      <c r="BD41" s="8"/>
      <c r="BE41" s="8"/>
      <c r="BF41" s="8"/>
      <c r="BG41" s="8"/>
      <c r="BH41" s="8"/>
      <c r="BI41" s="8"/>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row>
    <row r="42" spans="1:86">
      <c r="A42" s="1">
        <v>1930</v>
      </c>
      <c r="G42" s="8"/>
      <c r="H42" s="8"/>
      <c r="I42" s="8"/>
      <c r="J42" s="8"/>
      <c r="K42" s="8"/>
      <c r="L42" s="8"/>
      <c r="M42" s="8"/>
      <c r="N42" s="8"/>
      <c r="O42" s="8"/>
      <c r="P42" s="8"/>
      <c r="Q42" s="8"/>
      <c r="R42" s="8"/>
      <c r="S42" s="8"/>
      <c r="T42" s="8"/>
      <c r="U42" s="8"/>
      <c r="V42" s="8"/>
      <c r="W42" s="8"/>
      <c r="X42" s="8"/>
      <c r="Y42" s="8"/>
      <c r="Z42" s="8"/>
      <c r="AA42" s="8"/>
      <c r="AB42" s="8"/>
      <c r="AC42" s="8"/>
      <c r="AD42" s="8"/>
      <c r="AE42" s="8"/>
      <c r="AO42" s="8"/>
      <c r="AP42" s="8"/>
      <c r="AQ42" s="8"/>
      <c r="AR42" s="8"/>
      <c r="AS42" s="8"/>
      <c r="AT42" s="8"/>
      <c r="AU42" s="8"/>
      <c r="AV42" s="8"/>
      <c r="AW42" s="8"/>
      <c r="AX42" s="8"/>
      <c r="AY42" s="8"/>
      <c r="AZ42" s="8"/>
      <c r="BA42" s="8"/>
      <c r="BB42" s="8"/>
      <c r="BC42" s="8"/>
      <c r="BD42" s="8"/>
      <c r="BE42" s="8"/>
      <c r="BF42" s="8"/>
      <c r="BG42" s="8"/>
      <c r="BH42" s="8"/>
      <c r="BI42" s="8"/>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row>
    <row r="43" spans="1:86">
      <c r="A43" s="1">
        <v>1931</v>
      </c>
      <c r="G43" s="8"/>
      <c r="H43" s="8"/>
      <c r="I43" s="8"/>
      <c r="J43" s="8"/>
      <c r="K43" s="8"/>
      <c r="L43" s="8"/>
      <c r="M43" s="8"/>
      <c r="N43" s="8"/>
      <c r="O43" s="8"/>
      <c r="P43" s="8"/>
      <c r="Q43" s="8"/>
      <c r="R43" s="8"/>
      <c r="S43" s="8"/>
      <c r="T43" s="8"/>
      <c r="U43" s="8"/>
      <c r="V43" s="8"/>
      <c r="W43" s="8"/>
      <c r="X43" s="8"/>
      <c r="Y43" s="8"/>
      <c r="Z43" s="8"/>
      <c r="AA43" s="8"/>
      <c r="AB43" s="8"/>
      <c r="AC43" s="8"/>
      <c r="AD43" s="8"/>
      <c r="AE43" s="8"/>
      <c r="AO43" s="8"/>
      <c r="AP43" s="8"/>
      <c r="AQ43" s="8"/>
      <c r="AR43" s="8"/>
      <c r="AS43" s="8"/>
      <c r="AT43" s="8"/>
      <c r="AU43" s="8"/>
      <c r="AV43" s="8"/>
      <c r="AW43" s="8"/>
      <c r="AX43" s="8"/>
      <c r="AY43" s="8"/>
      <c r="AZ43" s="8"/>
      <c r="BA43" s="8"/>
      <c r="BB43" s="8"/>
      <c r="BC43" s="8"/>
      <c r="BD43" s="8"/>
      <c r="BE43" s="8"/>
      <c r="BF43" s="8"/>
      <c r="BG43" s="8"/>
      <c r="BH43" s="8"/>
      <c r="BI43" s="8"/>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row>
    <row r="44" spans="1:86">
      <c r="A44" s="1">
        <v>1932</v>
      </c>
      <c r="G44" s="8"/>
      <c r="H44" s="8"/>
      <c r="I44" s="8"/>
      <c r="J44" s="8"/>
      <c r="K44" s="8"/>
      <c r="L44" s="8"/>
      <c r="M44" s="8"/>
      <c r="N44" s="8"/>
      <c r="O44" s="8"/>
      <c r="P44" s="8"/>
      <c r="Q44" s="8"/>
      <c r="R44" s="8"/>
      <c r="S44" s="8"/>
      <c r="T44" s="8"/>
      <c r="U44" s="8"/>
      <c r="V44" s="8"/>
      <c r="W44" s="8"/>
      <c r="X44" s="8"/>
      <c r="Y44" s="8"/>
      <c r="Z44" s="8"/>
      <c r="AA44" s="8"/>
      <c r="AB44" s="8"/>
      <c r="AC44" s="8"/>
      <c r="AD44" s="8"/>
      <c r="AE44" s="8"/>
      <c r="AO44" s="8"/>
      <c r="AP44" s="8"/>
      <c r="AQ44" s="8"/>
      <c r="AR44" s="8"/>
      <c r="AS44" s="8"/>
      <c r="AT44" s="8"/>
      <c r="AU44" s="8"/>
      <c r="AV44" s="8"/>
      <c r="AW44" s="8"/>
      <c r="AX44" s="8"/>
      <c r="AY44" s="8"/>
      <c r="AZ44" s="8"/>
      <c r="BA44" s="8"/>
      <c r="BB44" s="8"/>
      <c r="BC44" s="8"/>
      <c r="BD44" s="8"/>
      <c r="BE44" s="8"/>
      <c r="BF44" s="8"/>
      <c r="BG44" s="8"/>
      <c r="BH44" s="8"/>
      <c r="BI44" s="8"/>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row>
    <row r="45" spans="1:86">
      <c r="A45" s="1">
        <v>1933</v>
      </c>
      <c r="G45" s="8"/>
      <c r="H45" s="8"/>
      <c r="I45" s="8"/>
      <c r="J45" s="8"/>
      <c r="K45" s="8"/>
      <c r="L45" s="8"/>
      <c r="M45" s="8"/>
      <c r="N45" s="8"/>
      <c r="O45" s="8"/>
      <c r="P45" s="8"/>
      <c r="Q45" s="8"/>
      <c r="R45" s="8"/>
      <c r="S45" s="8"/>
      <c r="T45" s="8"/>
      <c r="U45" s="8"/>
      <c r="V45" s="8"/>
      <c r="W45" s="8"/>
      <c r="X45" s="8"/>
      <c r="Y45" s="8"/>
      <c r="Z45" s="8"/>
      <c r="AA45" s="8"/>
      <c r="AB45" s="8"/>
      <c r="AC45" s="8"/>
      <c r="AD45" s="8"/>
      <c r="AE45" s="8"/>
      <c r="AO45" s="8"/>
      <c r="AP45" s="8"/>
      <c r="AQ45" s="8"/>
      <c r="AR45" s="8"/>
      <c r="AS45" s="8"/>
      <c r="AT45" s="8"/>
      <c r="AU45" s="8"/>
      <c r="AV45" s="8"/>
      <c r="AW45" s="8"/>
      <c r="AX45" s="8"/>
      <c r="AY45" s="8"/>
      <c r="AZ45" s="8"/>
      <c r="BA45" s="8"/>
      <c r="BB45" s="8"/>
      <c r="BC45" s="8"/>
      <c r="BD45" s="8"/>
      <c r="BE45" s="8"/>
      <c r="BF45" s="8"/>
      <c r="BG45" s="8"/>
      <c r="BH45" s="8"/>
      <c r="BI45" s="8"/>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row>
    <row r="46" spans="1:86">
      <c r="A46" s="1">
        <v>1934</v>
      </c>
      <c r="G46" s="8"/>
      <c r="H46" s="8"/>
      <c r="I46" s="8"/>
      <c r="J46" s="8"/>
      <c r="K46" s="8"/>
      <c r="L46" s="8"/>
      <c r="M46" s="8"/>
      <c r="N46" s="8"/>
      <c r="O46" s="8"/>
      <c r="P46" s="8"/>
      <c r="Q46" s="8"/>
      <c r="R46" s="8"/>
      <c r="S46" s="8"/>
      <c r="T46" s="8"/>
      <c r="U46" s="8"/>
      <c r="V46" s="8"/>
      <c r="W46" s="8"/>
      <c r="X46" s="8"/>
      <c r="Y46" s="8"/>
      <c r="Z46" s="8"/>
      <c r="AA46" s="8"/>
      <c r="AB46" s="8"/>
      <c r="AC46" s="8"/>
      <c r="AD46" s="8"/>
      <c r="AE46" s="8"/>
      <c r="AO46" s="8"/>
      <c r="AP46" s="8"/>
      <c r="AQ46" s="8"/>
      <c r="AR46" s="8"/>
      <c r="AS46" s="8"/>
      <c r="AT46" s="8"/>
      <c r="AU46" s="8"/>
      <c r="AV46" s="8"/>
      <c r="AW46" s="8"/>
      <c r="AX46" s="8"/>
      <c r="AY46" s="8"/>
      <c r="AZ46" s="8"/>
      <c r="BA46" s="8"/>
      <c r="BB46" s="8"/>
      <c r="BC46" s="8"/>
      <c r="BD46" s="8"/>
      <c r="BE46" s="8"/>
      <c r="BF46" s="8"/>
      <c r="BG46" s="8"/>
      <c r="BH46" s="8"/>
      <c r="BI46" s="8"/>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row>
    <row r="47" spans="1:86">
      <c r="A47" s="1">
        <v>1935</v>
      </c>
      <c r="G47" s="8"/>
      <c r="H47" s="8"/>
      <c r="I47" s="8"/>
      <c r="J47" s="8"/>
      <c r="K47" s="8"/>
      <c r="L47" s="8"/>
      <c r="M47" s="8"/>
      <c r="N47" s="8"/>
      <c r="O47" s="8"/>
      <c r="P47" s="8"/>
      <c r="Q47" s="8"/>
      <c r="R47" s="8"/>
      <c r="S47" s="8"/>
      <c r="T47" s="8"/>
      <c r="U47" s="8"/>
      <c r="V47" s="8"/>
      <c r="W47" s="8"/>
      <c r="X47" s="8"/>
      <c r="Y47" s="8"/>
      <c r="Z47" s="8"/>
      <c r="AA47" s="8"/>
      <c r="AB47" s="8"/>
      <c r="AC47" s="8"/>
      <c r="AD47" s="8"/>
      <c r="AE47" s="8"/>
      <c r="AO47" s="8"/>
      <c r="AP47" s="8"/>
      <c r="AQ47" s="8"/>
      <c r="AR47" s="8"/>
      <c r="AS47" s="8"/>
      <c r="AT47" s="8"/>
      <c r="AU47" s="8"/>
      <c r="AV47" s="8"/>
      <c r="AW47" s="8"/>
      <c r="AX47" s="8"/>
      <c r="AY47" s="8"/>
      <c r="AZ47" s="8"/>
      <c r="BA47" s="8"/>
      <c r="BB47" s="8"/>
      <c r="BC47" s="8"/>
      <c r="BD47" s="8"/>
      <c r="BE47" s="8"/>
      <c r="BF47" s="8"/>
      <c r="BG47" s="8"/>
      <c r="BH47" s="8"/>
      <c r="BI47" s="8"/>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row>
    <row r="48" spans="1:86">
      <c r="A48" s="1">
        <v>1936</v>
      </c>
      <c r="G48" s="8"/>
      <c r="H48" s="8"/>
      <c r="I48" s="8"/>
      <c r="J48" s="8"/>
      <c r="K48" s="8"/>
      <c r="L48" s="8"/>
      <c r="M48" s="8"/>
      <c r="N48" s="8"/>
      <c r="O48" s="8"/>
      <c r="P48" s="8"/>
      <c r="Q48" s="8"/>
      <c r="R48" s="8"/>
      <c r="S48" s="8"/>
      <c r="T48" s="8"/>
      <c r="U48" s="8"/>
      <c r="V48" s="8"/>
      <c r="W48" s="8"/>
      <c r="X48" s="8"/>
      <c r="Y48" s="8"/>
      <c r="Z48" s="8"/>
      <c r="AA48" s="8"/>
      <c r="AB48" s="8"/>
      <c r="AC48" s="8"/>
      <c r="AD48" s="8"/>
      <c r="AE48" s="8"/>
      <c r="AO48" s="8"/>
      <c r="AP48" s="8"/>
      <c r="AQ48" s="8"/>
      <c r="AR48" s="8"/>
      <c r="AS48" s="8"/>
      <c r="AT48" s="8"/>
      <c r="AU48" s="8"/>
      <c r="AV48" s="8"/>
      <c r="AW48" s="8"/>
      <c r="AX48" s="8"/>
      <c r="AY48" s="8"/>
      <c r="AZ48" s="8"/>
      <c r="BA48" s="8"/>
      <c r="BB48" s="8"/>
      <c r="BC48" s="8"/>
      <c r="BD48" s="8"/>
      <c r="BE48" s="8"/>
      <c r="BF48" s="8"/>
      <c r="BG48" s="8"/>
      <c r="BH48" s="8"/>
      <c r="BI48" s="8"/>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row>
    <row r="49" spans="1:86">
      <c r="A49" s="1">
        <v>1937</v>
      </c>
      <c r="G49" s="8"/>
      <c r="H49" s="8"/>
      <c r="I49" s="8"/>
      <c r="J49" s="8"/>
      <c r="K49" s="8"/>
      <c r="L49" s="8"/>
      <c r="M49" s="8"/>
      <c r="N49" s="8"/>
      <c r="O49" s="8"/>
      <c r="P49" s="8"/>
      <c r="Q49" s="8"/>
      <c r="R49" s="8"/>
      <c r="S49" s="8"/>
      <c r="T49" s="8"/>
      <c r="U49" s="8"/>
      <c r="V49" s="8"/>
      <c r="W49" s="8"/>
      <c r="X49" s="8"/>
      <c r="Y49" s="8"/>
      <c r="Z49" s="8"/>
      <c r="AA49" s="8"/>
      <c r="AB49" s="8"/>
      <c r="AC49" s="8"/>
      <c r="AD49" s="8"/>
      <c r="AE49" s="8"/>
      <c r="AO49" s="8"/>
      <c r="AP49" s="8"/>
      <c r="AQ49" s="8"/>
      <c r="AR49" s="8"/>
      <c r="AS49" s="8"/>
      <c r="AT49" s="8"/>
      <c r="AU49" s="8"/>
      <c r="AV49" s="8"/>
      <c r="AW49" s="8"/>
      <c r="AX49" s="8"/>
      <c r="AY49" s="8"/>
      <c r="AZ49" s="8"/>
      <c r="BA49" s="8"/>
      <c r="BB49" s="8"/>
      <c r="BC49" s="8"/>
      <c r="BD49" s="8"/>
      <c r="BE49" s="8"/>
      <c r="BF49" s="8"/>
      <c r="BG49" s="8"/>
      <c r="BH49" s="8"/>
      <c r="BI49" s="8"/>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row>
    <row r="50" spans="1:86">
      <c r="A50" s="1">
        <v>1938</v>
      </c>
      <c r="G50" s="8"/>
      <c r="H50" s="8"/>
      <c r="I50" s="8"/>
      <c r="J50" s="8"/>
      <c r="K50" s="8"/>
      <c r="L50" s="8"/>
      <c r="M50" s="8"/>
      <c r="N50" s="8"/>
      <c r="O50" s="8"/>
      <c r="P50" s="8"/>
      <c r="Q50" s="8"/>
      <c r="R50" s="8"/>
      <c r="S50" s="8"/>
      <c r="T50" s="8"/>
      <c r="U50" s="8"/>
      <c r="V50" s="8"/>
      <c r="W50" s="8"/>
      <c r="X50" s="8"/>
      <c r="Y50" s="8"/>
      <c r="Z50" s="8"/>
      <c r="AA50" s="8"/>
      <c r="AB50" s="8"/>
      <c r="AC50" s="8"/>
      <c r="AD50" s="8"/>
      <c r="AE50" s="8"/>
      <c r="AO50" s="8"/>
      <c r="AP50" s="8"/>
      <c r="AQ50" s="8"/>
      <c r="AR50" s="8"/>
      <c r="AS50" s="8"/>
      <c r="AT50" s="8"/>
      <c r="AU50" s="8"/>
      <c r="AV50" s="8"/>
      <c r="AW50" s="8"/>
      <c r="AX50" s="8"/>
      <c r="AY50" s="8"/>
      <c r="AZ50" s="8"/>
      <c r="BA50" s="8"/>
      <c r="BB50" s="8"/>
      <c r="BC50" s="8"/>
      <c r="BD50" s="8"/>
      <c r="BE50" s="8"/>
      <c r="BF50" s="8"/>
      <c r="BG50" s="8"/>
      <c r="BH50" s="8"/>
      <c r="BI50" s="8"/>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row>
    <row r="51" spans="1:86">
      <c r="A51" s="1">
        <v>1939</v>
      </c>
      <c r="G51" s="8"/>
      <c r="H51" s="8"/>
      <c r="I51" s="8"/>
      <c r="J51" s="8"/>
      <c r="K51" s="8"/>
      <c r="L51" s="8"/>
      <c r="M51" s="8"/>
      <c r="N51" s="8"/>
      <c r="O51" s="8"/>
      <c r="P51" s="8"/>
      <c r="Q51" s="8"/>
      <c r="R51" s="8"/>
      <c r="S51" s="8"/>
      <c r="T51" s="8"/>
      <c r="U51" s="8"/>
      <c r="V51" s="8"/>
      <c r="W51" s="8"/>
      <c r="X51" s="8"/>
      <c r="Y51" s="8"/>
      <c r="Z51" s="8"/>
      <c r="AA51" s="8"/>
      <c r="AB51" s="8"/>
      <c r="AC51" s="8"/>
      <c r="AD51" s="8"/>
      <c r="AE51" s="8"/>
      <c r="AO51" s="8"/>
      <c r="AP51" s="8"/>
      <c r="AQ51" s="8"/>
      <c r="AR51" s="8"/>
      <c r="AS51" s="8"/>
      <c r="AT51" s="8"/>
      <c r="AU51" s="8"/>
      <c r="AV51" s="8"/>
      <c r="AW51" s="8"/>
      <c r="AX51" s="8"/>
      <c r="AY51" s="8"/>
      <c r="AZ51" s="8"/>
      <c r="BA51" s="8"/>
      <c r="BB51" s="8"/>
      <c r="BC51" s="8"/>
      <c r="BD51" s="8"/>
      <c r="BE51" s="8"/>
      <c r="BF51" s="8"/>
      <c r="BG51" s="8"/>
      <c r="BH51" s="8"/>
      <c r="BI51" s="8"/>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row>
    <row r="52" spans="1:86">
      <c r="A52" s="1">
        <v>1940</v>
      </c>
      <c r="G52" s="8"/>
      <c r="H52" s="8"/>
      <c r="I52" s="8"/>
      <c r="J52" s="8"/>
      <c r="K52" s="8"/>
      <c r="L52" s="8"/>
      <c r="M52" s="8"/>
      <c r="N52" s="8"/>
      <c r="O52" s="8"/>
      <c r="P52" s="8"/>
      <c r="Q52" s="8"/>
      <c r="R52" s="8"/>
      <c r="S52" s="8"/>
      <c r="T52" s="8"/>
      <c r="U52" s="8"/>
      <c r="V52" s="8"/>
      <c r="W52" s="8"/>
      <c r="X52" s="8"/>
      <c r="Y52" s="8"/>
      <c r="Z52" s="8"/>
      <c r="AA52" s="8"/>
      <c r="AB52" s="8"/>
      <c r="AC52" s="8"/>
      <c r="AD52" s="8"/>
      <c r="AE52" s="8"/>
      <c r="AO52" s="8"/>
      <c r="AP52" s="8"/>
      <c r="AQ52" s="8"/>
      <c r="AR52" s="8"/>
      <c r="AS52" s="8"/>
      <c r="AT52" s="8"/>
      <c r="AU52" s="8"/>
      <c r="AV52" s="8"/>
      <c r="AW52" s="8"/>
      <c r="AX52" s="8"/>
      <c r="AY52" s="8"/>
      <c r="AZ52" s="8"/>
      <c r="BA52" s="8"/>
      <c r="BB52" s="8"/>
      <c r="BC52" s="8"/>
      <c r="BD52" s="8"/>
      <c r="BE52" s="8"/>
      <c r="BF52" s="8"/>
      <c r="BG52" s="8"/>
      <c r="BH52" s="8"/>
      <c r="BI52" s="8"/>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row>
    <row r="53" spans="1:86">
      <c r="A53" s="1">
        <v>1941</v>
      </c>
      <c r="G53" s="8"/>
      <c r="H53" s="8"/>
      <c r="I53" s="8"/>
      <c r="J53" s="8"/>
      <c r="K53" s="8"/>
      <c r="L53" s="8"/>
      <c r="M53" s="8"/>
      <c r="N53" s="8"/>
      <c r="O53" s="8"/>
      <c r="P53" s="8"/>
      <c r="Q53" s="8"/>
      <c r="R53" s="8"/>
      <c r="S53" s="8"/>
      <c r="T53" s="8"/>
      <c r="U53" s="8"/>
      <c r="V53" s="8"/>
      <c r="W53" s="8"/>
      <c r="X53" s="8"/>
      <c r="Y53" s="8"/>
      <c r="Z53" s="8"/>
      <c r="AA53" s="8"/>
      <c r="AB53" s="8"/>
      <c r="AC53" s="8"/>
      <c r="AD53" s="8"/>
      <c r="AE53" s="8"/>
      <c r="AO53" s="8"/>
      <c r="AP53" s="8"/>
      <c r="AQ53" s="8"/>
      <c r="AR53" s="8"/>
      <c r="AS53" s="8"/>
      <c r="AT53" s="8"/>
      <c r="AU53" s="8"/>
      <c r="AV53" s="8"/>
      <c r="AW53" s="8"/>
      <c r="AX53" s="8"/>
      <c r="AY53" s="8"/>
      <c r="AZ53" s="8"/>
      <c r="BA53" s="8"/>
      <c r="BB53" s="8"/>
      <c r="BC53" s="8"/>
      <c r="BD53" s="8"/>
      <c r="BE53" s="8"/>
      <c r="BF53" s="8"/>
      <c r="BG53" s="8"/>
      <c r="BH53" s="8"/>
      <c r="BI53" s="8"/>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row>
    <row r="54" spans="1:86">
      <c r="A54" s="1">
        <v>1942</v>
      </c>
      <c r="G54" s="8"/>
      <c r="H54" s="8"/>
      <c r="I54" s="8"/>
      <c r="J54" s="8"/>
      <c r="K54" s="8"/>
      <c r="L54" s="8"/>
      <c r="M54" s="8"/>
      <c r="N54" s="8"/>
      <c r="O54" s="8"/>
      <c r="P54" s="8"/>
      <c r="Q54" s="8"/>
      <c r="R54" s="8"/>
      <c r="S54" s="8"/>
      <c r="T54" s="8"/>
      <c r="U54" s="8"/>
      <c r="V54" s="8"/>
      <c r="W54" s="8"/>
      <c r="X54" s="8"/>
      <c r="Y54" s="8"/>
      <c r="Z54" s="8"/>
      <c r="AA54" s="8"/>
      <c r="AB54" s="8"/>
      <c r="AC54" s="8"/>
      <c r="AD54" s="8"/>
      <c r="AE54" s="8"/>
      <c r="AO54" s="8"/>
      <c r="AP54" s="8"/>
      <c r="AQ54" s="8"/>
      <c r="AR54" s="8"/>
      <c r="AS54" s="8"/>
      <c r="AT54" s="8"/>
      <c r="AU54" s="8"/>
      <c r="AV54" s="8"/>
      <c r="AW54" s="8"/>
      <c r="AX54" s="8"/>
      <c r="AY54" s="8"/>
      <c r="AZ54" s="8"/>
      <c r="BA54" s="8"/>
      <c r="BB54" s="8"/>
      <c r="BC54" s="8"/>
      <c r="BD54" s="8"/>
      <c r="BE54" s="8"/>
      <c r="BF54" s="8"/>
      <c r="BG54" s="8"/>
      <c r="BH54" s="8"/>
      <c r="BI54" s="8"/>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row>
    <row r="55" spans="1:86">
      <c r="A55" s="1">
        <v>1943</v>
      </c>
      <c r="G55" s="8"/>
      <c r="H55" s="8"/>
      <c r="I55" s="8"/>
      <c r="J55" s="8"/>
      <c r="K55" s="8"/>
      <c r="L55" s="8"/>
      <c r="M55" s="8"/>
      <c r="N55" s="8"/>
      <c r="O55" s="8"/>
      <c r="P55" s="8"/>
      <c r="Q55" s="8"/>
      <c r="R55" s="8"/>
      <c r="S55" s="8"/>
      <c r="T55" s="8"/>
      <c r="U55" s="8"/>
      <c r="V55" s="8"/>
      <c r="W55" s="8"/>
      <c r="X55" s="8"/>
      <c r="Y55" s="8"/>
      <c r="Z55" s="8"/>
      <c r="AA55" s="8"/>
      <c r="AB55" s="8"/>
      <c r="AC55" s="8"/>
      <c r="AD55" s="8"/>
      <c r="AE55" s="8"/>
      <c r="AO55" s="8"/>
      <c r="AP55" s="8"/>
      <c r="AQ55" s="8"/>
      <c r="AR55" s="8"/>
      <c r="AS55" s="8"/>
      <c r="AT55" s="8"/>
      <c r="AU55" s="8"/>
      <c r="AV55" s="8"/>
      <c r="AW55" s="8"/>
      <c r="AX55" s="8"/>
      <c r="AY55" s="8"/>
      <c r="AZ55" s="8"/>
      <c r="BA55" s="8"/>
      <c r="BB55" s="8"/>
      <c r="BC55" s="8"/>
      <c r="BD55" s="8"/>
      <c r="BE55" s="8"/>
      <c r="BF55" s="8"/>
      <c r="BG55" s="8"/>
      <c r="BH55" s="8"/>
      <c r="BI55" s="8"/>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row>
    <row r="56" spans="1:86">
      <c r="A56" s="1">
        <v>1944</v>
      </c>
      <c r="G56" s="8"/>
      <c r="H56" s="8"/>
      <c r="I56" s="8"/>
      <c r="J56" s="8"/>
      <c r="K56" s="8"/>
      <c r="L56" s="8"/>
      <c r="M56" s="8"/>
      <c r="N56" s="8"/>
      <c r="O56" s="8"/>
      <c r="P56" s="8"/>
      <c r="Q56" s="8"/>
      <c r="R56" s="8"/>
      <c r="S56" s="8"/>
      <c r="T56" s="8"/>
      <c r="U56" s="8"/>
      <c r="V56" s="8"/>
      <c r="W56" s="8"/>
      <c r="X56" s="8"/>
      <c r="Y56" s="8"/>
      <c r="Z56" s="8"/>
      <c r="AA56" s="8"/>
      <c r="AB56" s="8"/>
      <c r="AC56" s="8"/>
      <c r="AD56" s="8"/>
      <c r="AE56" s="8"/>
      <c r="AO56" s="8"/>
      <c r="AP56" s="8"/>
      <c r="AQ56" s="8"/>
      <c r="AR56" s="8"/>
      <c r="AS56" s="8"/>
      <c r="AT56" s="8"/>
      <c r="AU56" s="8"/>
      <c r="AV56" s="8"/>
      <c r="AW56" s="8"/>
      <c r="AX56" s="8"/>
      <c r="AY56" s="8"/>
      <c r="AZ56" s="8"/>
      <c r="BA56" s="8"/>
      <c r="BB56" s="8"/>
      <c r="BC56" s="8"/>
      <c r="BD56" s="8"/>
      <c r="BE56" s="8"/>
      <c r="BF56" s="8"/>
      <c r="BG56" s="8"/>
      <c r="BH56" s="8"/>
      <c r="BI56" s="8"/>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row>
    <row r="57" spans="1:86">
      <c r="A57" s="1">
        <v>1945</v>
      </c>
      <c r="G57" s="8"/>
      <c r="H57" s="8"/>
      <c r="I57" s="8"/>
      <c r="J57" s="8"/>
      <c r="K57" s="8"/>
      <c r="L57" s="8"/>
      <c r="M57" s="8"/>
      <c r="N57" s="8"/>
      <c r="O57" s="8"/>
      <c r="P57" s="8"/>
      <c r="Q57" s="8"/>
      <c r="R57" s="8"/>
      <c r="S57" s="8"/>
      <c r="T57" s="8"/>
      <c r="U57" s="8"/>
      <c r="V57" s="8"/>
      <c r="W57" s="8"/>
      <c r="X57" s="8"/>
      <c r="Y57" s="8"/>
      <c r="Z57" s="8"/>
      <c r="AA57" s="8"/>
      <c r="AB57" s="8"/>
      <c r="AC57" s="8"/>
      <c r="AD57" s="8"/>
      <c r="AE57" s="8"/>
      <c r="AO57" s="8"/>
      <c r="AP57" s="8"/>
      <c r="AQ57" s="8"/>
      <c r="AR57" s="8"/>
      <c r="AS57" s="8"/>
      <c r="AT57" s="8"/>
      <c r="AU57" s="8"/>
      <c r="AV57" s="8"/>
      <c r="AW57" s="8"/>
      <c r="AX57" s="8"/>
      <c r="AY57" s="8"/>
      <c r="AZ57" s="8"/>
      <c r="BA57" s="8"/>
      <c r="BB57" s="8"/>
      <c r="BC57" s="8"/>
      <c r="BD57" s="8"/>
      <c r="BE57" s="8"/>
      <c r="BF57" s="8"/>
      <c r="BG57" s="8"/>
      <c r="BH57" s="8"/>
      <c r="BI57" s="8"/>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row>
    <row r="58" spans="1:86">
      <c r="A58" s="1">
        <v>1946</v>
      </c>
      <c r="G58" s="8"/>
      <c r="H58" s="8"/>
      <c r="I58" s="8"/>
      <c r="J58" s="8"/>
      <c r="K58" s="8"/>
      <c r="L58" s="8"/>
      <c r="M58" s="8"/>
      <c r="N58" s="8"/>
      <c r="O58" s="8"/>
      <c r="P58" s="8"/>
      <c r="Q58" s="8"/>
      <c r="R58" s="8"/>
      <c r="S58" s="8"/>
      <c r="T58" s="8"/>
      <c r="U58" s="8"/>
      <c r="V58" s="8"/>
      <c r="W58" s="8"/>
      <c r="X58" s="8"/>
      <c r="Y58" s="8"/>
      <c r="Z58" s="8"/>
      <c r="AA58" s="8"/>
      <c r="AB58" s="8"/>
      <c r="AC58" s="8"/>
      <c r="AD58" s="8"/>
      <c r="AE58" s="8"/>
      <c r="AO58" s="8"/>
      <c r="AP58" s="8"/>
      <c r="AQ58" s="8"/>
      <c r="AR58" s="8"/>
      <c r="AS58" s="8"/>
      <c r="AT58" s="8"/>
      <c r="AU58" s="8"/>
      <c r="AV58" s="8"/>
      <c r="AW58" s="8"/>
      <c r="AX58" s="8"/>
      <c r="AY58" s="8"/>
      <c r="AZ58" s="8"/>
      <c r="BA58" s="8"/>
      <c r="BB58" s="8"/>
      <c r="BC58" s="8"/>
      <c r="BD58" s="8"/>
      <c r="BE58" s="8"/>
      <c r="BF58" s="8"/>
      <c r="BG58" s="8"/>
      <c r="BH58" s="8"/>
      <c r="BI58" s="8"/>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row>
    <row r="59" spans="1:86">
      <c r="A59" s="1">
        <v>1947</v>
      </c>
      <c r="C59">
        <v>705198</v>
      </c>
      <c r="D59">
        <v>836480</v>
      </c>
      <c r="E59">
        <f>5828722-C59</f>
        <v>5123524</v>
      </c>
      <c r="F59">
        <f>5490174-D59</f>
        <v>4653694</v>
      </c>
      <c r="G59" s="8"/>
      <c r="H59" s="8"/>
      <c r="I59" s="8"/>
      <c r="J59" s="8"/>
      <c r="K59" s="8"/>
      <c r="L59" s="8"/>
      <c r="M59" s="8"/>
      <c r="N59" s="8"/>
      <c r="O59" s="8"/>
      <c r="P59" s="8"/>
      <c r="Q59" s="8"/>
      <c r="R59" s="8"/>
      <c r="S59" s="8"/>
      <c r="T59" s="8"/>
      <c r="U59" s="8"/>
      <c r="V59" s="8"/>
      <c r="W59" s="8"/>
      <c r="X59" s="8"/>
      <c r="Y59" s="8"/>
      <c r="Z59" s="8"/>
      <c r="AA59" s="8"/>
      <c r="AB59" s="8"/>
      <c r="AC59" s="8"/>
      <c r="AD59" s="8"/>
      <c r="AE59" s="8"/>
      <c r="AO59" s="8"/>
      <c r="AP59" s="8"/>
      <c r="AQ59" s="8"/>
      <c r="AR59" s="8"/>
      <c r="AS59" s="8"/>
      <c r="AT59" s="8"/>
      <c r="AU59" s="8"/>
      <c r="AV59" s="8"/>
      <c r="AW59" s="8"/>
      <c r="AX59" s="8"/>
      <c r="AY59" s="8"/>
      <c r="AZ59" s="8"/>
      <c r="BA59" s="8"/>
      <c r="BB59" s="8"/>
      <c r="BC59" s="8"/>
      <c r="BD59" s="8"/>
      <c r="BE59" s="8"/>
      <c r="BF59" s="8"/>
      <c r="BG59" s="8"/>
      <c r="BH59" s="8"/>
      <c r="BI59" s="8"/>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row>
    <row r="60" spans="1:86">
      <c r="A60" s="1">
        <v>1948</v>
      </c>
      <c r="G60" s="8"/>
      <c r="H60" s="8"/>
      <c r="I60" s="8"/>
      <c r="J60" s="8"/>
      <c r="K60" s="8"/>
      <c r="L60" s="8"/>
      <c r="M60" s="8"/>
      <c r="N60" s="8"/>
      <c r="O60" s="8"/>
      <c r="P60" s="8"/>
      <c r="Q60" s="8"/>
      <c r="R60" s="8"/>
      <c r="S60" s="8"/>
      <c r="T60" s="8"/>
      <c r="U60" s="8"/>
      <c r="V60" s="8"/>
      <c r="W60" s="8"/>
      <c r="X60" s="8"/>
      <c r="Y60" s="8"/>
      <c r="Z60" s="8"/>
      <c r="AA60" s="8"/>
      <c r="AB60" s="8"/>
      <c r="AC60" s="8"/>
      <c r="AD60" s="8"/>
      <c r="AE60" s="8"/>
      <c r="AO60" s="8"/>
      <c r="AP60" s="8"/>
      <c r="AQ60" s="8"/>
      <c r="AR60" s="8"/>
      <c r="AS60" s="8"/>
      <c r="AT60" s="8"/>
      <c r="AU60" s="8"/>
      <c r="AV60" s="8"/>
      <c r="AW60" s="8"/>
      <c r="AX60" s="8"/>
      <c r="AY60" s="8"/>
      <c r="AZ60" s="8"/>
      <c r="BA60" s="8"/>
      <c r="BB60" s="8"/>
      <c r="BC60" s="8"/>
      <c r="BD60" s="8"/>
      <c r="BE60" s="8"/>
      <c r="BF60" s="8"/>
      <c r="BG60" s="8"/>
      <c r="BH60" s="8"/>
      <c r="BI60" s="8"/>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row>
    <row r="61" spans="1:86">
      <c r="A61" s="1">
        <v>1949</v>
      </c>
      <c r="G61" s="8"/>
      <c r="H61" s="8"/>
      <c r="I61" s="8"/>
      <c r="J61" s="8"/>
      <c r="K61" s="8"/>
      <c r="L61" s="8"/>
      <c r="M61" s="8"/>
      <c r="N61" s="8"/>
      <c r="O61" s="8"/>
      <c r="P61" s="8"/>
      <c r="Q61" s="8"/>
      <c r="R61" s="8"/>
      <c r="S61" s="8"/>
      <c r="T61" s="8"/>
      <c r="U61" s="8"/>
      <c r="V61" s="8"/>
      <c r="W61" s="8"/>
      <c r="X61" s="8"/>
      <c r="Y61" s="8"/>
      <c r="Z61" s="8"/>
      <c r="AA61" s="8"/>
      <c r="AB61" s="8"/>
      <c r="AC61" s="8"/>
      <c r="AD61" s="8"/>
      <c r="AE61" s="8"/>
      <c r="AO61" s="8"/>
      <c r="AP61" s="8"/>
      <c r="AQ61" s="8"/>
      <c r="AR61" s="8"/>
      <c r="AS61" s="8"/>
      <c r="AT61" s="8"/>
      <c r="AU61" s="8"/>
      <c r="AV61" s="8"/>
      <c r="AW61" s="8"/>
      <c r="AX61" s="8"/>
      <c r="AY61" s="8"/>
      <c r="AZ61" s="8"/>
      <c r="BA61" s="8"/>
      <c r="BB61" s="8"/>
      <c r="BC61" s="8"/>
      <c r="BD61" s="8"/>
      <c r="BE61" s="8"/>
      <c r="BF61" s="8"/>
      <c r="BG61" s="8"/>
      <c r="BH61" s="8"/>
      <c r="BI61" s="8"/>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row>
    <row r="62" spans="1:86">
      <c r="A62" s="1">
        <v>1950</v>
      </c>
      <c r="G62" s="8"/>
      <c r="H62" s="8"/>
      <c r="I62" s="8"/>
      <c r="J62" s="8"/>
      <c r="K62" s="8"/>
      <c r="L62" s="8"/>
      <c r="M62" s="8"/>
      <c r="N62" s="8"/>
      <c r="O62" s="8"/>
      <c r="P62" s="8"/>
      <c r="Q62" s="8"/>
      <c r="R62" s="8"/>
      <c r="S62" s="8"/>
      <c r="T62" s="8"/>
      <c r="U62" s="8"/>
      <c r="V62" s="8"/>
      <c r="W62" s="8"/>
      <c r="X62" s="8"/>
      <c r="Y62" s="8"/>
      <c r="Z62" s="8"/>
      <c r="AA62" s="8"/>
      <c r="AB62" s="8"/>
      <c r="AC62" s="8"/>
      <c r="AD62" s="8"/>
      <c r="AE62" s="8"/>
      <c r="AO62" s="8"/>
      <c r="AP62" s="8"/>
      <c r="AQ62" s="8"/>
      <c r="AR62" s="8"/>
      <c r="AS62" s="8"/>
      <c r="AT62" s="8"/>
      <c r="AU62" s="8"/>
      <c r="AV62" s="8"/>
      <c r="AW62" s="8"/>
      <c r="AX62" s="8"/>
      <c r="AY62" s="8"/>
      <c r="AZ62" s="8"/>
      <c r="BA62" s="8"/>
      <c r="BB62" s="8"/>
      <c r="BC62" s="8"/>
      <c r="BD62" s="8"/>
      <c r="BE62" s="8"/>
      <c r="BF62" s="8"/>
      <c r="BG62" s="8"/>
      <c r="BH62" s="8"/>
      <c r="BI62" s="8"/>
      <c r="BK62" s="91">
        <v>15</v>
      </c>
      <c r="BL62" s="91" t="s">
        <v>288</v>
      </c>
      <c r="BM62" s="68">
        <v>14.069999694824219</v>
      </c>
      <c r="BN62" s="68">
        <v>75.910003662109375</v>
      </c>
      <c r="BO62" s="68">
        <v>29.129999160766602</v>
      </c>
      <c r="BP62" s="68">
        <v>8.9799995422363281</v>
      </c>
      <c r="BQ62" s="68">
        <v>4.0900001525878906</v>
      </c>
      <c r="BR62" s="68">
        <v>1.0199999809265137</v>
      </c>
      <c r="BS62" s="68">
        <v>0.61000001430511475</v>
      </c>
      <c r="BT62" s="68">
        <v>4.809999942779541</v>
      </c>
      <c r="BU62" s="91">
        <v>11915</v>
      </c>
      <c r="BV62" s="91"/>
      <c r="BW62" s="91"/>
      <c r="BX62" s="91">
        <v>15</v>
      </c>
      <c r="BY62" s="91" t="s">
        <v>288</v>
      </c>
      <c r="BZ62" s="71">
        <v>16.010000228881836</v>
      </c>
      <c r="CA62" s="71">
        <v>75.169998168945312</v>
      </c>
      <c r="CB62" s="71">
        <v>29.969999313354492</v>
      </c>
      <c r="CC62" s="71">
        <v>8.5399999618530273</v>
      </c>
      <c r="CD62" s="71">
        <v>4.929999828338623</v>
      </c>
      <c r="CE62" s="71">
        <v>0.25999999046325684</v>
      </c>
      <c r="CF62" s="71">
        <v>0.12999999523162842</v>
      </c>
      <c r="CG62" s="71">
        <v>4.6700000762939453</v>
      </c>
      <c r="CH62" s="91"/>
    </row>
    <row r="63" spans="1:86">
      <c r="A63" s="1">
        <v>1951</v>
      </c>
      <c r="G63" s="8"/>
      <c r="H63" s="8"/>
      <c r="I63" s="8"/>
      <c r="J63" s="8"/>
      <c r="K63" s="8"/>
      <c r="L63" s="8"/>
      <c r="M63" s="8"/>
      <c r="N63" s="8"/>
      <c r="O63" s="8"/>
      <c r="P63" s="8"/>
      <c r="Q63" s="8"/>
      <c r="R63" s="8"/>
      <c r="S63" s="8"/>
      <c r="T63" s="8"/>
      <c r="U63" s="8"/>
      <c r="V63" s="8"/>
      <c r="W63" s="8"/>
      <c r="X63" s="8"/>
      <c r="Y63" s="8"/>
      <c r="Z63" s="8"/>
      <c r="AA63" s="8"/>
      <c r="AB63" s="8"/>
      <c r="AC63" s="8"/>
      <c r="AD63" s="8"/>
      <c r="AE63" s="8"/>
      <c r="AO63" s="8"/>
      <c r="AP63" s="8"/>
      <c r="AQ63" s="8"/>
      <c r="AR63" s="8"/>
      <c r="AS63" s="8"/>
      <c r="AT63" s="8"/>
      <c r="AU63" s="8"/>
      <c r="AV63" s="8"/>
      <c r="AW63" s="8"/>
      <c r="AX63" s="8"/>
      <c r="AY63" s="8"/>
      <c r="AZ63" s="8"/>
      <c r="BA63" s="8"/>
      <c r="BB63" s="8"/>
      <c r="BC63" s="8"/>
      <c r="BD63" s="8"/>
      <c r="BE63" s="8"/>
      <c r="BF63" s="8"/>
      <c r="BG63" s="8"/>
      <c r="BH63" s="8"/>
      <c r="BI63" s="8"/>
      <c r="BK63" s="91"/>
      <c r="BL63" s="91"/>
      <c r="BM63" s="68"/>
      <c r="BN63" s="68"/>
      <c r="BO63" s="68"/>
      <c r="BP63" s="68"/>
      <c r="BQ63" s="68"/>
      <c r="BR63" s="68"/>
      <c r="BS63" s="68"/>
      <c r="BT63" s="68"/>
      <c r="BU63" s="91"/>
      <c r="BV63" s="91"/>
      <c r="BW63" s="91"/>
      <c r="BX63" s="91"/>
      <c r="BY63" s="91"/>
      <c r="BZ63" s="71"/>
      <c r="CA63" s="71"/>
      <c r="CB63" s="71"/>
      <c r="CC63" s="71"/>
      <c r="CD63" s="71"/>
      <c r="CE63" s="71"/>
      <c r="CF63" s="71"/>
      <c r="CG63" s="71"/>
      <c r="CH63" s="91"/>
    </row>
    <row r="64" spans="1:86">
      <c r="A64" s="1">
        <v>1952</v>
      </c>
      <c r="G64" s="8"/>
      <c r="H64" s="8"/>
      <c r="I64" s="8"/>
      <c r="J64" s="8"/>
      <c r="K64" s="8"/>
      <c r="L64" s="8"/>
      <c r="M64" s="8"/>
      <c r="N64" s="8"/>
      <c r="O64" s="8"/>
      <c r="P64" s="8"/>
      <c r="Q64" s="8"/>
      <c r="R64" s="8"/>
      <c r="S64" s="8"/>
      <c r="T64" s="8"/>
      <c r="U64" s="8"/>
      <c r="V64" s="8"/>
      <c r="W64" s="8"/>
      <c r="X64" s="8"/>
      <c r="Y64" s="8"/>
      <c r="Z64" s="8"/>
      <c r="AA64" s="8"/>
      <c r="AB64" s="8"/>
      <c r="AC64" s="8"/>
      <c r="AD64" s="8"/>
      <c r="AE64" s="8"/>
      <c r="AO64" s="8"/>
      <c r="AP64" s="8"/>
      <c r="AQ64" s="8"/>
      <c r="AR64" s="8"/>
      <c r="AS64" s="8"/>
      <c r="AT64" s="8"/>
      <c r="AU64" s="8"/>
      <c r="AV64" s="8"/>
      <c r="AW64" s="8"/>
      <c r="AX64" s="8"/>
      <c r="AY64" s="8"/>
      <c r="AZ64" s="8"/>
      <c r="BA64" s="8"/>
      <c r="BB64" s="8"/>
      <c r="BC64" s="8"/>
      <c r="BD64" s="8"/>
      <c r="BE64" s="8"/>
      <c r="BF64" s="8"/>
      <c r="BG64" s="8"/>
      <c r="BH64" s="8"/>
      <c r="BI64" s="8"/>
      <c r="BK64" s="91"/>
      <c r="BL64" s="91"/>
      <c r="BM64" s="68"/>
      <c r="BN64" s="68"/>
      <c r="BO64" s="68"/>
      <c r="BP64" s="68"/>
      <c r="BQ64" s="68"/>
      <c r="BR64" s="68"/>
      <c r="BS64" s="68"/>
      <c r="BT64" s="68"/>
      <c r="BU64" s="91"/>
      <c r="BV64" s="91"/>
      <c r="BW64" s="91"/>
      <c r="BX64" s="91"/>
      <c r="BY64" s="91"/>
      <c r="BZ64" s="71"/>
      <c r="CA64" s="71"/>
      <c r="CB64" s="71"/>
      <c r="CC64" s="71"/>
      <c r="CD64" s="71"/>
      <c r="CE64" s="71"/>
      <c r="CF64" s="71"/>
      <c r="CG64" s="71"/>
      <c r="CH64" s="91"/>
    </row>
    <row r="65" spans="1:86">
      <c r="A65" s="1">
        <v>1953</v>
      </c>
      <c r="G65" s="8"/>
      <c r="H65" s="8"/>
      <c r="I65" s="8"/>
      <c r="J65" s="8"/>
      <c r="K65" s="8"/>
      <c r="L65" s="8"/>
      <c r="M65" s="8"/>
      <c r="N65" s="8"/>
      <c r="O65" s="8"/>
      <c r="P65" s="8"/>
      <c r="Q65" s="8"/>
      <c r="R65" s="8"/>
      <c r="S65" s="8"/>
      <c r="T65" s="8"/>
      <c r="U65" s="8"/>
      <c r="V65" s="8"/>
      <c r="W65" s="8"/>
      <c r="X65" s="8"/>
      <c r="Y65" s="8"/>
      <c r="Z65" s="8"/>
      <c r="AA65" s="8"/>
      <c r="AB65" s="8"/>
      <c r="AC65" s="8"/>
      <c r="AD65" s="8"/>
      <c r="AE65" s="8"/>
      <c r="AO65" s="8"/>
      <c r="AP65" s="8"/>
      <c r="AQ65" s="8"/>
      <c r="AR65" s="8"/>
      <c r="AS65" s="8"/>
      <c r="AT65" s="8"/>
      <c r="AU65" s="8"/>
      <c r="AV65" s="8"/>
      <c r="AW65" s="8"/>
      <c r="AX65" s="8"/>
      <c r="AY65" s="8"/>
      <c r="AZ65" s="8"/>
      <c r="BA65" s="8"/>
      <c r="BB65" s="8"/>
      <c r="BC65" s="8"/>
      <c r="BD65" s="8"/>
      <c r="BE65" s="8"/>
      <c r="BF65" s="8"/>
      <c r="BG65" s="8"/>
      <c r="BH65" s="8"/>
      <c r="BI65" s="8"/>
      <c r="BK65" s="91"/>
      <c r="BL65" s="91"/>
      <c r="BM65" s="68"/>
      <c r="BN65" s="68"/>
      <c r="BO65" s="68"/>
      <c r="BP65" s="68"/>
      <c r="BQ65" s="68"/>
      <c r="BR65" s="68"/>
      <c r="BS65" s="68"/>
      <c r="BT65" s="68"/>
      <c r="BU65" s="91"/>
      <c r="BV65" s="91"/>
      <c r="BW65" s="91"/>
      <c r="BX65" s="91"/>
      <c r="BY65" s="91"/>
      <c r="BZ65" s="71"/>
      <c r="CA65" s="71"/>
      <c r="CB65" s="71"/>
      <c r="CC65" s="71"/>
      <c r="CD65" s="71"/>
      <c r="CE65" s="71"/>
      <c r="CF65" s="71"/>
      <c r="CG65" s="71"/>
      <c r="CH65" s="91"/>
    </row>
    <row r="66" spans="1:86">
      <c r="A66" s="1">
        <v>1954</v>
      </c>
      <c r="G66" s="8"/>
      <c r="H66" s="8"/>
      <c r="I66" s="8"/>
      <c r="J66" s="8"/>
      <c r="K66" s="8"/>
      <c r="L66" s="8"/>
      <c r="M66" s="8"/>
      <c r="N66" s="8"/>
      <c r="O66" s="8"/>
      <c r="P66" s="8"/>
      <c r="Q66" s="8"/>
      <c r="R66" s="8"/>
      <c r="S66" s="8"/>
      <c r="T66" s="8"/>
      <c r="U66" s="8"/>
      <c r="V66" s="8"/>
      <c r="W66" s="8"/>
      <c r="X66" s="8"/>
      <c r="Y66" s="8"/>
      <c r="Z66" s="8"/>
      <c r="AA66" s="8"/>
      <c r="AB66" s="8"/>
      <c r="AC66" s="8"/>
      <c r="AD66" s="8"/>
      <c r="AE66" s="8"/>
      <c r="AO66" s="8"/>
      <c r="AP66" s="8"/>
      <c r="AQ66" s="8"/>
      <c r="AR66" s="8"/>
      <c r="AS66" s="8"/>
      <c r="AT66" s="8"/>
      <c r="AU66" s="8"/>
      <c r="AV66" s="8"/>
      <c r="AW66" s="8"/>
      <c r="AX66" s="8"/>
      <c r="AY66" s="8"/>
      <c r="AZ66" s="8"/>
      <c r="BA66" s="8"/>
      <c r="BB66" s="8"/>
      <c r="BC66" s="8"/>
      <c r="BD66" s="8"/>
      <c r="BE66" s="8"/>
      <c r="BF66" s="8"/>
      <c r="BG66" s="8"/>
      <c r="BH66" s="8"/>
      <c r="BI66" s="8"/>
      <c r="BK66" s="91"/>
      <c r="BL66" s="91"/>
      <c r="BM66" s="68"/>
      <c r="BN66" s="68"/>
      <c r="BO66" s="68"/>
      <c r="BP66" s="68"/>
      <c r="BQ66" s="68"/>
      <c r="BR66" s="68"/>
      <c r="BS66" s="68"/>
      <c r="BT66" s="68"/>
      <c r="BU66" s="91"/>
      <c r="BV66" s="91"/>
      <c r="BW66" s="91"/>
      <c r="BX66" s="91"/>
      <c r="BY66" s="91"/>
      <c r="BZ66" s="71"/>
      <c r="CA66" s="71"/>
      <c r="CB66" s="71"/>
      <c r="CC66" s="71"/>
      <c r="CD66" s="71"/>
      <c r="CE66" s="71"/>
      <c r="CF66" s="71"/>
      <c r="CG66" s="71"/>
      <c r="CH66" s="91"/>
    </row>
    <row r="67" spans="1:86">
      <c r="A67" s="1">
        <v>1955</v>
      </c>
      <c r="G67" s="8"/>
      <c r="H67" s="8"/>
      <c r="I67" s="8"/>
      <c r="J67" s="8"/>
      <c r="K67" s="8"/>
      <c r="L67" s="8"/>
      <c r="M67" s="8"/>
      <c r="N67" s="8"/>
      <c r="O67" s="8"/>
      <c r="P67" s="8"/>
      <c r="Q67" s="8"/>
      <c r="R67" s="8"/>
      <c r="S67" s="8"/>
      <c r="T67" s="8"/>
      <c r="U67" s="8"/>
      <c r="V67" s="8"/>
      <c r="W67" s="8"/>
      <c r="X67" s="8"/>
      <c r="Y67" s="8"/>
      <c r="Z67" s="8"/>
      <c r="AA67" s="8"/>
      <c r="AB67" s="8"/>
      <c r="AC67" s="8"/>
      <c r="AD67" s="8"/>
      <c r="AE67" s="8"/>
      <c r="AO67" s="8"/>
      <c r="AP67" s="8"/>
      <c r="AQ67" s="8"/>
      <c r="AR67" s="8"/>
      <c r="AS67" s="8"/>
      <c r="AT67" s="8"/>
      <c r="AU67" s="8"/>
      <c r="AV67" s="8"/>
      <c r="AW67" s="8"/>
      <c r="AX67" s="8"/>
      <c r="AY67" s="8"/>
      <c r="AZ67" s="8"/>
      <c r="BA67" s="8"/>
      <c r="BB67" s="8"/>
      <c r="BC67" s="8"/>
      <c r="BD67" s="8"/>
      <c r="BE67" s="8"/>
      <c r="BF67" s="8"/>
      <c r="BG67" s="8"/>
      <c r="BH67" s="8"/>
      <c r="BI67" s="8"/>
      <c r="BK67" s="91">
        <v>15</v>
      </c>
      <c r="BL67" s="91" t="s">
        <v>288</v>
      </c>
      <c r="BM67" s="68">
        <v>12.319999694824219</v>
      </c>
      <c r="BN67" s="68">
        <v>73.900001525878906</v>
      </c>
      <c r="BO67" s="68">
        <v>28.909999847412109</v>
      </c>
      <c r="BP67" s="68">
        <v>11.819999694824219</v>
      </c>
      <c r="BQ67" s="68">
        <v>5.5799999237060547</v>
      </c>
      <c r="BR67" s="68">
        <v>1.940000057220459</v>
      </c>
      <c r="BS67" s="68">
        <v>1.2100000381469727</v>
      </c>
      <c r="BT67" s="68">
        <v>5.190000057220459</v>
      </c>
      <c r="BU67" s="91">
        <v>13105</v>
      </c>
      <c r="BV67" s="91"/>
      <c r="BW67" s="91"/>
      <c r="BX67" s="91">
        <v>15</v>
      </c>
      <c r="BY67" s="91" t="s">
        <v>288</v>
      </c>
      <c r="BZ67" s="71">
        <v>13.949999809265137</v>
      </c>
      <c r="CA67" s="71">
        <v>73.930000305175781</v>
      </c>
      <c r="CB67" s="71">
        <v>29.879999160766602</v>
      </c>
      <c r="CC67" s="71">
        <v>11.199999809265137</v>
      </c>
      <c r="CD67" s="71">
        <v>6.619999885559082</v>
      </c>
      <c r="CE67" s="71">
        <v>0.94999998807907104</v>
      </c>
      <c r="CF67" s="71">
        <v>0.44999998807907104</v>
      </c>
      <c r="CG67" s="71">
        <v>5.0300002098083496</v>
      </c>
      <c r="CH67" s="91"/>
    </row>
    <row r="68" spans="1:86">
      <c r="A68" s="1">
        <v>1956</v>
      </c>
      <c r="G68" s="8"/>
      <c r="H68" s="8"/>
      <c r="I68" s="8"/>
      <c r="J68" s="8"/>
      <c r="K68" s="8"/>
      <c r="L68" s="8"/>
      <c r="M68" s="8"/>
      <c r="N68" s="8"/>
      <c r="O68" s="8"/>
      <c r="P68" s="8"/>
      <c r="Q68" s="8"/>
      <c r="R68" s="8"/>
      <c r="S68" s="8"/>
      <c r="T68" s="8"/>
      <c r="U68" s="8"/>
      <c r="V68" s="8"/>
      <c r="W68" s="8"/>
      <c r="X68" s="8"/>
      <c r="Y68" s="8"/>
      <c r="Z68" s="8"/>
      <c r="AA68" s="8"/>
      <c r="AB68" s="8"/>
      <c r="AC68" s="8"/>
      <c r="AD68" s="8"/>
      <c r="AE68" s="8"/>
      <c r="AO68" s="8"/>
      <c r="AP68" s="8"/>
      <c r="AQ68" s="8"/>
      <c r="AR68" s="8"/>
      <c r="AS68" s="8"/>
      <c r="AT68" s="8"/>
      <c r="AU68" s="8"/>
      <c r="AV68" s="8"/>
      <c r="AW68" s="8"/>
      <c r="AX68" s="8"/>
      <c r="AY68" s="8"/>
      <c r="AZ68" s="8"/>
      <c r="BA68" s="8"/>
      <c r="BB68" s="8"/>
      <c r="BC68" s="8"/>
      <c r="BD68" s="8"/>
      <c r="BE68" s="8"/>
      <c r="BF68" s="8"/>
      <c r="BG68" s="8"/>
      <c r="BH68" s="8"/>
      <c r="BI68" s="8"/>
      <c r="BK68" s="91"/>
      <c r="BL68" s="91"/>
      <c r="BM68" s="68"/>
      <c r="BN68" s="68"/>
      <c r="BO68" s="68"/>
      <c r="BP68" s="68"/>
      <c r="BQ68" s="68"/>
      <c r="BR68" s="68"/>
      <c r="BS68" s="68"/>
      <c r="BT68" s="68"/>
      <c r="BU68" s="91"/>
      <c r="BV68" s="91"/>
      <c r="BW68" s="91"/>
      <c r="BX68" s="91"/>
      <c r="BY68" s="91"/>
      <c r="BZ68" s="71"/>
      <c r="CA68" s="71"/>
      <c r="CB68" s="71"/>
      <c r="CC68" s="71"/>
      <c r="CD68" s="71"/>
      <c r="CE68" s="71"/>
      <c r="CF68" s="71"/>
      <c r="CG68" s="71"/>
      <c r="CH68" s="91"/>
    </row>
    <row r="69" spans="1:86">
      <c r="A69" s="1">
        <v>1957</v>
      </c>
      <c r="G69" s="8"/>
      <c r="H69" s="8"/>
      <c r="I69" s="8"/>
      <c r="J69" s="8"/>
      <c r="K69" s="8"/>
      <c r="L69" s="8"/>
      <c r="M69" s="8"/>
      <c r="N69" s="8"/>
      <c r="O69" s="8"/>
      <c r="P69" s="8"/>
      <c r="Q69" s="8"/>
      <c r="R69" s="8"/>
      <c r="S69" s="8"/>
      <c r="T69" s="8"/>
      <c r="U69" s="8"/>
      <c r="V69" s="8"/>
      <c r="W69" s="8"/>
      <c r="X69" s="8"/>
      <c r="Y69" s="8"/>
      <c r="Z69" s="8"/>
      <c r="AA69" s="8"/>
      <c r="AB69" s="8"/>
      <c r="AC69" s="8"/>
      <c r="AD69" s="8"/>
      <c r="AE69" s="8"/>
      <c r="AO69" s="8"/>
      <c r="AP69" s="8"/>
      <c r="AQ69" s="8"/>
      <c r="AR69" s="8"/>
      <c r="AS69" s="8"/>
      <c r="AT69" s="8"/>
      <c r="AU69" s="8"/>
      <c r="AV69" s="8"/>
      <c r="AW69" s="8"/>
      <c r="AX69" s="8"/>
      <c r="AY69" s="8"/>
      <c r="AZ69" s="8"/>
      <c r="BA69" s="8"/>
      <c r="BB69" s="8"/>
      <c r="BC69" s="8"/>
      <c r="BD69" s="8"/>
      <c r="BE69" s="8"/>
      <c r="BF69" s="8"/>
      <c r="BG69" s="8"/>
      <c r="BH69" s="8"/>
      <c r="BI69" s="8"/>
      <c r="BK69" s="91"/>
      <c r="BL69" s="91"/>
      <c r="BM69" s="68"/>
      <c r="BN69" s="68"/>
      <c r="BO69" s="68"/>
      <c r="BP69" s="68"/>
      <c r="BQ69" s="68"/>
      <c r="BR69" s="68"/>
      <c r="BS69" s="68"/>
      <c r="BT69" s="68"/>
      <c r="BU69" s="91"/>
      <c r="BV69" s="91"/>
      <c r="BW69" s="91"/>
      <c r="BX69" s="91"/>
      <c r="BY69" s="91"/>
      <c r="BZ69" s="71"/>
      <c r="CA69" s="71"/>
      <c r="CB69" s="71"/>
      <c r="CC69" s="71"/>
      <c r="CD69" s="71"/>
      <c r="CE69" s="71"/>
      <c r="CF69" s="71"/>
      <c r="CG69" s="71"/>
      <c r="CH69" s="91"/>
    </row>
    <row r="70" spans="1:86">
      <c r="A70" s="1">
        <v>1958</v>
      </c>
      <c r="G70" s="8"/>
      <c r="H70" s="8"/>
      <c r="I70" s="8"/>
      <c r="J70" s="8"/>
      <c r="K70" s="8"/>
      <c r="L70" s="8"/>
      <c r="M70" s="8"/>
      <c r="N70" s="8"/>
      <c r="O70" s="9"/>
      <c r="P70" s="9"/>
      <c r="Q70" s="9"/>
      <c r="R70" s="9"/>
      <c r="S70" s="9"/>
      <c r="T70" s="9"/>
      <c r="U70" s="9"/>
      <c r="V70" s="9"/>
      <c r="W70" s="8"/>
      <c r="X70" s="8"/>
      <c r="Y70" s="8"/>
      <c r="Z70" s="8"/>
      <c r="AA70" s="8"/>
      <c r="AB70" s="8"/>
      <c r="AC70" s="8"/>
      <c r="AD70" s="8"/>
      <c r="AE70" s="8"/>
      <c r="AO70" s="8"/>
      <c r="AP70" s="8"/>
      <c r="AQ70" s="8"/>
      <c r="AR70" s="8"/>
      <c r="AS70" s="8"/>
      <c r="AT70" s="8"/>
      <c r="AU70" s="8"/>
      <c r="AV70" s="8"/>
      <c r="AW70" s="8"/>
      <c r="AX70" s="8"/>
      <c r="AY70" s="8"/>
      <c r="AZ70" s="8"/>
      <c r="BA70" s="8"/>
      <c r="BB70" s="8"/>
      <c r="BC70" s="8"/>
      <c r="BD70" s="8"/>
      <c r="BE70" s="8"/>
      <c r="BF70" s="8"/>
      <c r="BG70" s="8"/>
      <c r="BH70" s="8"/>
      <c r="BI70" s="8"/>
      <c r="BK70" s="91"/>
      <c r="BL70" s="91"/>
      <c r="BM70" s="68"/>
      <c r="BN70" s="68"/>
      <c r="BO70" s="68"/>
      <c r="BP70" s="68"/>
      <c r="BQ70" s="68"/>
      <c r="BR70" s="68"/>
      <c r="BS70" s="68"/>
      <c r="BT70" s="68"/>
      <c r="BU70" s="91"/>
      <c r="BV70" s="91"/>
      <c r="BW70" s="91"/>
      <c r="BX70" s="91"/>
      <c r="BY70" s="91"/>
      <c r="BZ70" s="71"/>
      <c r="CA70" s="71"/>
      <c r="CB70" s="71"/>
      <c r="CC70" s="71"/>
      <c r="CD70" s="71"/>
      <c r="CE70" s="71"/>
      <c r="CF70" s="71"/>
      <c r="CG70" s="71"/>
      <c r="CH70" s="91"/>
    </row>
    <row r="71" spans="1:86">
      <c r="A71" s="1">
        <v>1959</v>
      </c>
      <c r="G71" s="8"/>
      <c r="H71" s="8"/>
      <c r="I71" s="8"/>
      <c r="J71" s="8"/>
      <c r="K71" s="8"/>
      <c r="L71" s="8"/>
      <c r="M71" s="8"/>
      <c r="N71" s="8"/>
      <c r="O71" s="9"/>
      <c r="P71" s="9"/>
      <c r="Q71" s="9"/>
      <c r="R71" s="9"/>
      <c r="S71" s="9"/>
      <c r="T71" s="9"/>
      <c r="U71" s="9"/>
      <c r="V71" s="9"/>
      <c r="W71" s="8"/>
      <c r="X71" s="8"/>
      <c r="Y71" s="8"/>
      <c r="Z71" s="8"/>
      <c r="AA71" s="8"/>
      <c r="AB71" s="8"/>
      <c r="AC71" s="8"/>
      <c r="AD71" s="8"/>
      <c r="AE71" s="8"/>
      <c r="AO71" s="8"/>
      <c r="AP71" s="8"/>
      <c r="AQ71" s="8"/>
      <c r="AR71" s="8"/>
      <c r="AS71" s="8"/>
      <c r="AT71" s="8"/>
      <c r="AU71" s="8"/>
      <c r="AV71" s="8"/>
      <c r="AW71" s="8"/>
      <c r="AX71" s="8"/>
      <c r="AY71" s="8"/>
      <c r="AZ71" s="8"/>
      <c r="BA71" s="8"/>
      <c r="BB71" s="8"/>
      <c r="BC71" s="8"/>
      <c r="BD71" s="8"/>
      <c r="BE71" s="8"/>
      <c r="BF71" s="8"/>
      <c r="BG71" s="8"/>
      <c r="BH71" s="8"/>
      <c r="BI71" s="8"/>
      <c r="BK71" s="91"/>
      <c r="BL71" s="91"/>
      <c r="BM71" s="68"/>
      <c r="BN71" s="68"/>
      <c r="BO71" s="68"/>
      <c r="BP71" s="68"/>
      <c r="BQ71" s="68"/>
      <c r="BR71" s="68"/>
      <c r="BS71" s="68"/>
      <c r="BT71" s="68"/>
      <c r="BU71" s="91"/>
      <c r="BV71" s="91"/>
      <c r="BW71" s="91"/>
      <c r="BX71" s="91"/>
      <c r="BY71" s="91"/>
      <c r="BZ71" s="71"/>
      <c r="CA71" s="71"/>
      <c r="CB71" s="71"/>
      <c r="CC71" s="71"/>
      <c r="CD71" s="71"/>
      <c r="CE71" s="71"/>
      <c r="CF71" s="71"/>
      <c r="CG71" s="71"/>
      <c r="CH71" s="91"/>
    </row>
    <row r="72" spans="1:86">
      <c r="A72" s="1">
        <v>1960</v>
      </c>
      <c r="C72">
        <v>524041</v>
      </c>
      <c r="D72">
        <v>682367</v>
      </c>
      <c r="E72">
        <v>6524692</v>
      </c>
      <c r="F72">
        <v>6425570</v>
      </c>
      <c r="G72" s="8"/>
      <c r="H72" s="8"/>
      <c r="I72" s="8"/>
      <c r="J72" s="8">
        <v>4.9880000000000004</v>
      </c>
      <c r="K72" s="8">
        <v>5.1989999999999998</v>
      </c>
      <c r="L72" s="8">
        <v>4.7690000000000001</v>
      </c>
      <c r="M72" s="8">
        <v>4.2869999999999999</v>
      </c>
      <c r="N72" s="8">
        <v>4.3840000000000003</v>
      </c>
      <c r="O72" s="8">
        <v>4.1870000000000003</v>
      </c>
      <c r="P72" s="8">
        <v>0.60399999999999998</v>
      </c>
      <c r="Q72" s="8">
        <v>0.68</v>
      </c>
      <c r="R72" s="8">
        <v>0.52500000000000002</v>
      </c>
      <c r="S72" s="8">
        <v>9.6000000000000002E-2</v>
      </c>
      <c r="T72" s="8">
        <v>0.13500000000000001</v>
      </c>
      <c r="U72" s="8">
        <v>5.6000000000000001E-2</v>
      </c>
      <c r="V72" s="8"/>
      <c r="W72" s="8">
        <v>0.98</v>
      </c>
      <c r="X72" s="8">
        <v>0.98</v>
      </c>
      <c r="Y72" s="8">
        <v>0.96</v>
      </c>
      <c r="Z72" s="8">
        <v>0.23</v>
      </c>
      <c r="AA72" s="8">
        <v>0.3</v>
      </c>
      <c r="AB72" s="8">
        <v>0.32</v>
      </c>
      <c r="AC72" s="8">
        <v>0.109</v>
      </c>
      <c r="AD72" s="8">
        <v>0.14399999999999999</v>
      </c>
      <c r="AE72" s="8">
        <v>7.1999999999999995E-2</v>
      </c>
      <c r="AG72">
        <v>434826</v>
      </c>
      <c r="AH72">
        <v>429907</v>
      </c>
      <c r="AI72">
        <v>4862222</v>
      </c>
      <c r="AJ72">
        <v>5006190</v>
      </c>
      <c r="AK72">
        <v>1057075</v>
      </c>
      <c r="AL72">
        <v>972555</v>
      </c>
      <c r="AM72">
        <v>302413</v>
      </c>
      <c r="AN72">
        <v>137087</v>
      </c>
      <c r="AO72" s="8">
        <v>12</v>
      </c>
      <c r="AP72" s="8">
        <v>10.5</v>
      </c>
      <c r="AQ72" s="8">
        <v>13.6</v>
      </c>
      <c r="AR72" s="8">
        <v>73.400000000000006</v>
      </c>
      <c r="AS72" s="8">
        <v>72.63</v>
      </c>
      <c r="AT72" s="8">
        <v>74.2</v>
      </c>
      <c r="AU72" s="8">
        <v>19.899999999999999</v>
      </c>
      <c r="AV72" s="8">
        <v>19</v>
      </c>
      <c r="AW72" s="8">
        <v>20.8</v>
      </c>
      <c r="AX72" s="8">
        <v>11.6</v>
      </c>
      <c r="AY72" s="8">
        <v>12.6</v>
      </c>
      <c r="AZ72" s="8">
        <v>10.6</v>
      </c>
      <c r="BA72" s="8">
        <v>5.3</v>
      </c>
      <c r="BB72" s="8">
        <v>4.5</v>
      </c>
      <c r="BC72" s="17">
        <v>6.1</v>
      </c>
      <c r="BD72" s="17">
        <v>3</v>
      </c>
      <c r="BE72" s="17">
        <v>4.3</v>
      </c>
      <c r="BF72" s="17">
        <v>1.7</v>
      </c>
      <c r="BG72" s="17">
        <v>1.8</v>
      </c>
      <c r="BH72" s="17">
        <v>2.5</v>
      </c>
      <c r="BI72" s="17">
        <v>1.1000000000000001</v>
      </c>
      <c r="BK72" s="91">
        <v>15</v>
      </c>
      <c r="BL72" s="91" t="s">
        <v>288</v>
      </c>
      <c r="BM72" s="68">
        <v>10.159999847412109</v>
      </c>
      <c r="BN72" s="68">
        <v>71.800003051757812</v>
      </c>
      <c r="BO72" s="68">
        <v>29.600000381469727</v>
      </c>
      <c r="BP72" s="68">
        <v>14.829999923706055</v>
      </c>
      <c r="BQ72" s="68">
        <v>7.179999828338623</v>
      </c>
      <c r="BR72" s="68">
        <v>3.2200000286102295</v>
      </c>
      <c r="BS72" s="68">
        <v>1.9199999570846558</v>
      </c>
      <c r="BT72" s="68">
        <v>5.6700000762939453</v>
      </c>
      <c r="BU72" s="91">
        <v>14270</v>
      </c>
      <c r="BV72" s="91"/>
      <c r="BW72" s="91"/>
      <c r="BX72" s="91">
        <v>15</v>
      </c>
      <c r="BY72" s="91" t="s">
        <v>288</v>
      </c>
      <c r="BZ72" s="71">
        <v>11.399999618530273</v>
      </c>
      <c r="CA72" s="71">
        <v>72.550003051757812</v>
      </c>
      <c r="CB72" s="71">
        <v>30.75</v>
      </c>
      <c r="CC72" s="71">
        <v>14.149999618530273</v>
      </c>
      <c r="CD72" s="71">
        <v>8.5399999618530273</v>
      </c>
      <c r="CE72" s="71">
        <v>2</v>
      </c>
      <c r="CF72" s="71">
        <v>1.2899999618530273</v>
      </c>
      <c r="CG72" s="71">
        <v>5.5100002288818359</v>
      </c>
      <c r="CH72" s="91"/>
    </row>
    <row r="73" spans="1:86">
      <c r="A73" s="1">
        <v>1961</v>
      </c>
      <c r="G73" s="8"/>
      <c r="H73" s="8"/>
      <c r="I73" s="8"/>
      <c r="J73" s="8"/>
      <c r="K73" s="8"/>
      <c r="L73" s="8"/>
      <c r="M73" s="8"/>
      <c r="N73" s="8"/>
      <c r="O73" s="8"/>
      <c r="P73" s="8"/>
      <c r="Q73" s="8"/>
      <c r="R73" s="8"/>
      <c r="S73" s="8"/>
      <c r="T73" s="8"/>
      <c r="U73" s="8"/>
      <c r="V73" s="8"/>
      <c r="W73" s="8"/>
      <c r="X73" s="8"/>
      <c r="Y73" s="8"/>
      <c r="Z73" s="8"/>
      <c r="AA73" s="8"/>
      <c r="AB73" s="8"/>
      <c r="AC73" s="8"/>
      <c r="AD73" s="8"/>
      <c r="AE73" s="8"/>
      <c r="AO73" s="8"/>
      <c r="AP73" s="8"/>
      <c r="AQ73" s="8"/>
      <c r="AR73" s="8"/>
      <c r="AS73" s="8"/>
      <c r="AT73" s="8"/>
      <c r="AU73" s="8"/>
      <c r="AV73" s="8"/>
      <c r="AW73" s="8"/>
      <c r="AX73" s="8"/>
      <c r="AY73" s="8"/>
      <c r="AZ73" s="8"/>
      <c r="BA73" s="8"/>
      <c r="BB73" s="8"/>
      <c r="BC73" s="8"/>
      <c r="BD73" s="8"/>
      <c r="BE73" s="8"/>
      <c r="BF73" s="8"/>
      <c r="BG73" s="8"/>
      <c r="BH73" s="8"/>
      <c r="BI73" s="8"/>
      <c r="BK73" s="91"/>
      <c r="BL73" s="91"/>
      <c r="BM73" s="68"/>
      <c r="BN73" s="68"/>
      <c r="BO73" s="68"/>
      <c r="BP73" s="68"/>
      <c r="BQ73" s="68"/>
      <c r="BR73" s="68"/>
      <c r="BS73" s="68"/>
      <c r="BT73" s="68"/>
      <c r="BU73" s="91"/>
      <c r="BV73" s="91"/>
      <c r="BW73" s="91"/>
      <c r="BX73" s="91"/>
      <c r="BY73" s="91"/>
      <c r="BZ73" s="71"/>
      <c r="CA73" s="71"/>
      <c r="CB73" s="71"/>
      <c r="CC73" s="71"/>
      <c r="CD73" s="71"/>
      <c r="CE73" s="71"/>
      <c r="CF73" s="71"/>
      <c r="CG73" s="71"/>
      <c r="CH73" s="91"/>
    </row>
    <row r="74" spans="1:86">
      <c r="A74" s="1">
        <v>1962</v>
      </c>
      <c r="G74" s="8"/>
      <c r="H74" s="8"/>
      <c r="I74" s="8"/>
      <c r="J74" s="8"/>
      <c r="K74" s="8"/>
      <c r="L74" s="8"/>
      <c r="M74" s="8"/>
      <c r="N74" s="8"/>
      <c r="O74" s="8"/>
      <c r="P74" s="8"/>
      <c r="Q74" s="8"/>
      <c r="R74" s="8"/>
      <c r="S74" s="8"/>
      <c r="T74" s="8"/>
      <c r="U74" s="8"/>
      <c r="V74" s="8"/>
      <c r="W74" s="8"/>
      <c r="X74" s="8"/>
      <c r="Y74" s="8"/>
      <c r="Z74" s="8"/>
      <c r="AA74" s="8"/>
      <c r="AB74" s="8"/>
      <c r="AC74" s="8"/>
      <c r="AD74" s="8"/>
      <c r="AE74" s="8"/>
      <c r="AO74" s="8"/>
      <c r="AP74" s="8"/>
      <c r="AQ74" s="8"/>
      <c r="AR74" s="8"/>
      <c r="AS74" s="8"/>
      <c r="AT74" s="8"/>
      <c r="AU74" s="8"/>
      <c r="AV74" s="8"/>
      <c r="AW74" s="8"/>
      <c r="AX74" s="8"/>
      <c r="AY74" s="8"/>
      <c r="AZ74" s="8"/>
      <c r="BA74" s="8"/>
      <c r="BB74" s="8"/>
      <c r="BC74" s="8"/>
      <c r="BD74" s="8"/>
      <c r="BE74" s="8"/>
      <c r="BF74" s="8"/>
      <c r="BG74" s="8"/>
      <c r="BH74" s="8"/>
      <c r="BI74" s="8"/>
      <c r="BK74" s="91"/>
      <c r="BL74" s="91"/>
      <c r="BM74" s="68"/>
      <c r="BN74" s="68"/>
      <c r="BO74" s="68"/>
      <c r="BP74" s="68"/>
      <c r="BQ74" s="68"/>
      <c r="BR74" s="68"/>
      <c r="BS74" s="68"/>
      <c r="BT74" s="68"/>
      <c r="BU74" s="91"/>
      <c r="BV74" s="91"/>
      <c r="BW74" s="91"/>
      <c r="BX74" s="91"/>
      <c r="BY74" s="91"/>
      <c r="BZ74" s="71"/>
      <c r="CA74" s="71"/>
      <c r="CB74" s="71"/>
      <c r="CC74" s="71"/>
      <c r="CD74" s="71"/>
      <c r="CE74" s="71"/>
      <c r="CF74" s="71"/>
      <c r="CG74" s="71"/>
      <c r="CH74" s="91"/>
    </row>
    <row r="75" spans="1:86">
      <c r="A75" s="1">
        <v>1963</v>
      </c>
      <c r="G75" s="8"/>
      <c r="H75" s="8"/>
      <c r="I75" s="8"/>
      <c r="J75" s="8"/>
      <c r="K75" s="8"/>
      <c r="L75" s="8"/>
      <c r="M75" s="8"/>
      <c r="N75" s="8"/>
      <c r="O75" s="8"/>
      <c r="P75" s="8"/>
      <c r="Q75" s="8"/>
      <c r="R75" s="8"/>
      <c r="S75" s="8"/>
      <c r="T75" s="8"/>
      <c r="U75" s="8"/>
      <c r="V75" s="8"/>
      <c r="W75" s="8"/>
      <c r="X75" s="8"/>
      <c r="Y75" s="8"/>
      <c r="Z75" s="8"/>
      <c r="AA75" s="8"/>
      <c r="AB75" s="8"/>
      <c r="AC75" s="8"/>
      <c r="AD75" s="8"/>
      <c r="AE75" s="8"/>
      <c r="AO75" s="8"/>
      <c r="AP75" s="8"/>
      <c r="AQ75" s="8"/>
      <c r="AR75" s="8"/>
      <c r="AS75" s="8"/>
      <c r="AT75" s="8"/>
      <c r="AU75" s="8"/>
      <c r="AV75" s="8"/>
      <c r="AW75" s="8"/>
      <c r="AX75" s="8"/>
      <c r="AY75" s="8"/>
      <c r="AZ75" s="8"/>
      <c r="BA75" s="8"/>
      <c r="BB75" s="8"/>
      <c r="BC75" s="8"/>
      <c r="BD75" s="8"/>
      <c r="BE75" s="8"/>
      <c r="BF75" s="8"/>
      <c r="BG75" s="8"/>
      <c r="BH75" s="8"/>
      <c r="BI75" s="8"/>
      <c r="BK75" s="91"/>
      <c r="BL75" s="91"/>
      <c r="BM75" s="68"/>
      <c r="BN75" s="68"/>
      <c r="BO75" s="68"/>
      <c r="BP75" s="68"/>
      <c r="BQ75" s="68"/>
      <c r="BR75" s="68"/>
      <c r="BS75" s="68"/>
      <c r="BT75" s="68"/>
      <c r="BU75" s="91"/>
      <c r="BV75" s="91"/>
      <c r="BW75" s="91"/>
      <c r="BX75" s="91"/>
      <c r="BY75" s="91"/>
      <c r="BZ75" s="71"/>
      <c r="CA75" s="71"/>
      <c r="CB75" s="71"/>
      <c r="CC75" s="71"/>
      <c r="CD75" s="71"/>
      <c r="CE75" s="71"/>
      <c r="CF75" s="71"/>
      <c r="CG75" s="71"/>
      <c r="CH75" s="91"/>
    </row>
    <row r="76" spans="1:86">
      <c r="A76" s="1">
        <v>1964</v>
      </c>
      <c r="G76" s="8"/>
      <c r="H76" s="8"/>
      <c r="I76" s="8"/>
      <c r="J76" s="8"/>
      <c r="K76" s="8"/>
      <c r="L76" s="8"/>
      <c r="M76" s="8"/>
      <c r="N76" s="8"/>
      <c r="O76" s="8"/>
      <c r="P76" s="8"/>
      <c r="Q76" s="8"/>
      <c r="R76" s="8"/>
      <c r="S76" s="8"/>
      <c r="T76" s="8"/>
      <c r="U76" s="8"/>
      <c r="V76" s="8"/>
      <c r="W76" s="8"/>
      <c r="X76" s="8"/>
      <c r="Y76" s="8"/>
      <c r="Z76" s="8"/>
      <c r="AA76" s="8"/>
      <c r="AB76" s="8"/>
      <c r="AC76" s="8"/>
      <c r="AD76" s="8"/>
      <c r="AE76" s="8"/>
      <c r="AO76" s="8"/>
      <c r="AP76" s="8"/>
      <c r="AQ76" s="8"/>
      <c r="AR76" s="8"/>
      <c r="AS76" s="8"/>
      <c r="AT76" s="8"/>
      <c r="AU76" s="8"/>
      <c r="AV76" s="8"/>
      <c r="AW76" s="8"/>
      <c r="AX76" s="8"/>
      <c r="AY76" s="8"/>
      <c r="AZ76" s="8"/>
      <c r="BA76" s="8"/>
      <c r="BB76" s="8"/>
      <c r="BC76" s="8"/>
      <c r="BD76" s="8"/>
      <c r="BE76" s="8"/>
      <c r="BF76" s="8"/>
      <c r="BG76" s="8"/>
      <c r="BH76" s="8"/>
      <c r="BI76" s="8"/>
      <c r="BK76" s="91"/>
      <c r="BL76" s="91"/>
      <c r="BM76" s="68"/>
      <c r="BN76" s="68"/>
      <c r="BO76" s="68"/>
      <c r="BP76" s="68"/>
      <c r="BQ76" s="68"/>
      <c r="BR76" s="68"/>
      <c r="BS76" s="68"/>
      <c r="BT76" s="68"/>
      <c r="BU76" s="91"/>
      <c r="BV76" s="91"/>
      <c r="BW76" s="91"/>
      <c r="BX76" s="91"/>
      <c r="BY76" s="91"/>
      <c r="BZ76" s="71"/>
      <c r="CA76" s="71"/>
      <c r="CB76" s="71"/>
      <c r="CC76" s="71"/>
      <c r="CD76" s="71"/>
      <c r="CE76" s="71"/>
      <c r="CF76" s="71"/>
      <c r="CG76" s="71"/>
      <c r="CH76" s="91"/>
    </row>
    <row r="77" spans="1:86">
      <c r="A77" s="1">
        <v>1965</v>
      </c>
      <c r="G77" s="8"/>
      <c r="H77" s="8"/>
      <c r="I77" s="8"/>
      <c r="J77" s="8">
        <v>5.2140000000000004</v>
      </c>
      <c r="K77" s="8">
        <v>5.4160000000000004</v>
      </c>
      <c r="L77" s="8">
        <v>5.0110000000000001</v>
      </c>
      <c r="M77" s="8">
        <v>4.4039999999999999</v>
      </c>
      <c r="N77" s="8">
        <v>4.4880000000000004</v>
      </c>
      <c r="O77" s="8">
        <v>4.319</v>
      </c>
      <c r="P77" s="8">
        <v>0.67900000000000005</v>
      </c>
      <c r="Q77" s="8">
        <v>0.747</v>
      </c>
      <c r="R77" s="8">
        <v>0.61199999999999999</v>
      </c>
      <c r="S77" s="8">
        <v>0.13100000000000001</v>
      </c>
      <c r="T77" s="8">
        <v>0.18099999999999999</v>
      </c>
      <c r="U77" s="8">
        <v>8.1000000000000003E-2</v>
      </c>
      <c r="V77" s="8"/>
      <c r="W77" s="8">
        <v>1</v>
      </c>
      <c r="X77" s="8">
        <v>1</v>
      </c>
      <c r="Y77" s="8">
        <v>1</v>
      </c>
      <c r="Z77" s="8">
        <v>0.28000000000000003</v>
      </c>
      <c r="AA77" s="8">
        <v>0.26</v>
      </c>
      <c r="AB77" s="8">
        <v>0.4</v>
      </c>
      <c r="AC77" s="8">
        <v>0.14499999999999999</v>
      </c>
      <c r="AD77" s="8">
        <v>0.17299999999999999</v>
      </c>
      <c r="AE77" s="8">
        <v>0.114</v>
      </c>
      <c r="AO77" s="8">
        <v>12.6</v>
      </c>
      <c r="AP77" s="8">
        <v>11</v>
      </c>
      <c r="AQ77" s="8">
        <v>14.3</v>
      </c>
      <c r="AR77" s="8">
        <v>71</v>
      </c>
      <c r="AS77" s="8">
        <v>70.599999999999994</v>
      </c>
      <c r="AT77" s="8">
        <v>71.5</v>
      </c>
      <c r="AU77" s="8">
        <v>22.2</v>
      </c>
      <c r="AV77" s="8">
        <v>21.1</v>
      </c>
      <c r="AW77" s="8">
        <v>23.3</v>
      </c>
      <c r="AX77" s="8">
        <v>12.2</v>
      </c>
      <c r="AY77" s="8">
        <v>12.6</v>
      </c>
      <c r="AZ77" s="8">
        <v>11.9</v>
      </c>
      <c r="BA77" s="8">
        <v>5.4</v>
      </c>
      <c r="BB77" s="8">
        <v>4.2</v>
      </c>
      <c r="BC77" s="17">
        <v>6.7</v>
      </c>
      <c r="BD77" s="17">
        <v>4.0999999999999996</v>
      </c>
      <c r="BE77" s="17">
        <v>5.7</v>
      </c>
      <c r="BF77" s="17">
        <v>2.5</v>
      </c>
      <c r="BG77" s="17">
        <v>2.5</v>
      </c>
      <c r="BH77" s="17">
        <v>3.3</v>
      </c>
      <c r="BI77" s="17">
        <v>1.6</v>
      </c>
      <c r="BK77" s="91">
        <v>15</v>
      </c>
      <c r="BL77" s="91" t="s">
        <v>288</v>
      </c>
      <c r="BM77" s="68">
        <v>8.6099996566772461</v>
      </c>
      <c r="BN77" s="68">
        <v>71.150001525878906</v>
      </c>
      <c r="BO77" s="68">
        <v>30.229999542236328</v>
      </c>
      <c r="BP77" s="68">
        <v>16.450000762939453</v>
      </c>
      <c r="BQ77" s="68">
        <v>8.2100000381469727</v>
      </c>
      <c r="BR77" s="68">
        <v>3.7999999523162842</v>
      </c>
      <c r="BS77" s="68">
        <v>2.2100000381469727</v>
      </c>
      <c r="BT77" s="68">
        <v>5.929999828338623</v>
      </c>
      <c r="BU77" s="91">
        <v>15553</v>
      </c>
      <c r="BV77" s="91"/>
      <c r="BW77" s="91"/>
      <c r="BX77" s="91">
        <v>15</v>
      </c>
      <c r="BY77" s="91" t="s">
        <v>288</v>
      </c>
      <c r="BZ77" s="71">
        <v>9.6400003433227539</v>
      </c>
      <c r="CA77" s="71">
        <v>71.919998168945312</v>
      </c>
      <c r="CB77" s="71">
        <v>31.280000686645508</v>
      </c>
      <c r="CC77" s="71">
        <v>15.939999580383301</v>
      </c>
      <c r="CD77" s="71">
        <v>9.8299999237060547</v>
      </c>
      <c r="CE77" s="71">
        <v>2.5299999713897705</v>
      </c>
      <c r="CF77" s="71">
        <v>1.5900000333786011</v>
      </c>
      <c r="CG77" s="71">
        <v>5.7899999618530273</v>
      </c>
      <c r="CH77" s="91"/>
    </row>
    <row r="78" spans="1:86">
      <c r="A78" s="1">
        <v>1966</v>
      </c>
      <c r="G78" s="8"/>
      <c r="H78" s="8"/>
      <c r="I78" s="8"/>
      <c r="J78" s="8"/>
      <c r="K78" s="8"/>
      <c r="L78" s="8"/>
      <c r="M78" s="8"/>
      <c r="N78" s="8"/>
      <c r="O78" s="8"/>
      <c r="P78" s="8"/>
      <c r="Q78" s="8"/>
      <c r="R78" s="8"/>
      <c r="S78" s="8"/>
      <c r="T78" s="8"/>
      <c r="U78" s="8"/>
      <c r="V78" s="8"/>
      <c r="W78" s="8"/>
      <c r="X78" s="8"/>
      <c r="Y78" s="8"/>
      <c r="Z78" s="8"/>
      <c r="AA78" s="8"/>
      <c r="AB78" s="8"/>
      <c r="AC78" s="8"/>
      <c r="AD78" s="8"/>
      <c r="AE78" s="8"/>
      <c r="AO78" s="8"/>
      <c r="AP78" s="8"/>
      <c r="AQ78" s="8"/>
      <c r="AR78" s="8"/>
      <c r="AS78" s="8"/>
      <c r="AT78" s="8"/>
      <c r="AU78" s="8"/>
      <c r="AV78" s="8"/>
      <c r="AW78" s="8"/>
      <c r="AX78" s="8"/>
      <c r="AY78" s="8"/>
      <c r="AZ78" s="8"/>
      <c r="BA78" s="8"/>
      <c r="BB78" s="8"/>
      <c r="BC78" s="8"/>
      <c r="BD78" s="8"/>
      <c r="BE78" s="8"/>
      <c r="BF78" s="8"/>
      <c r="BG78" s="8"/>
      <c r="BH78" s="8"/>
      <c r="BI78" s="8"/>
      <c r="BK78" s="91"/>
      <c r="BL78" s="91"/>
      <c r="BM78" s="68"/>
      <c r="BN78" s="68"/>
      <c r="BO78" s="68"/>
      <c r="BP78" s="68"/>
      <c r="BQ78" s="68"/>
      <c r="BR78" s="68"/>
      <c r="BS78" s="68"/>
      <c r="BT78" s="68"/>
      <c r="BU78" s="91"/>
      <c r="BV78" s="91"/>
      <c r="BW78" s="91"/>
      <c r="BX78" s="91"/>
      <c r="BY78" s="91"/>
      <c r="BZ78" s="71"/>
      <c r="CA78" s="71"/>
      <c r="CB78" s="71"/>
      <c r="CC78" s="71"/>
      <c r="CD78" s="71"/>
      <c r="CE78" s="71"/>
      <c r="CF78" s="71"/>
      <c r="CG78" s="71"/>
      <c r="CH78" s="91"/>
    </row>
    <row r="79" spans="1:86">
      <c r="A79" s="1">
        <v>1967</v>
      </c>
      <c r="G79" s="8"/>
      <c r="H79" s="8"/>
      <c r="I79" s="8"/>
      <c r="J79" s="8"/>
      <c r="K79" s="8"/>
      <c r="L79" s="8"/>
      <c r="M79" s="8"/>
      <c r="N79" s="8"/>
      <c r="O79" s="8"/>
      <c r="P79" s="8"/>
      <c r="Q79" s="8"/>
      <c r="R79" s="8"/>
      <c r="S79" s="8"/>
      <c r="T79" s="8"/>
      <c r="U79" s="8"/>
      <c r="V79" s="8"/>
      <c r="W79" s="8"/>
      <c r="X79" s="8"/>
      <c r="Y79" s="8"/>
      <c r="Z79" s="8"/>
      <c r="AA79" s="8"/>
      <c r="AB79" s="8"/>
      <c r="AC79" s="8"/>
      <c r="AD79" s="8"/>
      <c r="AE79" s="8"/>
      <c r="AO79" s="8"/>
      <c r="AP79" s="8"/>
      <c r="AQ79" s="8"/>
      <c r="AR79" s="8"/>
      <c r="AS79" s="8"/>
      <c r="AT79" s="8"/>
      <c r="AU79" s="8"/>
      <c r="AV79" s="8"/>
      <c r="AW79" s="8"/>
      <c r="AX79" s="8"/>
      <c r="AY79" s="8"/>
      <c r="AZ79" s="8"/>
      <c r="BA79" s="8"/>
      <c r="BB79" s="8"/>
      <c r="BC79" s="8"/>
      <c r="BD79" s="8"/>
      <c r="BE79" s="8"/>
      <c r="BF79" s="8"/>
      <c r="BG79" s="8"/>
      <c r="BH79" s="8"/>
      <c r="BI79" s="8"/>
      <c r="BK79" s="91"/>
      <c r="BL79" s="91"/>
      <c r="BM79" s="68"/>
      <c r="BN79" s="68"/>
      <c r="BO79" s="68"/>
      <c r="BP79" s="68"/>
      <c r="BQ79" s="68"/>
      <c r="BR79" s="68"/>
      <c r="BS79" s="68"/>
      <c r="BT79" s="68"/>
      <c r="BU79" s="91"/>
      <c r="BV79" s="91"/>
      <c r="BW79" s="91"/>
      <c r="BX79" s="91"/>
      <c r="BY79" s="91"/>
      <c r="BZ79" s="71"/>
      <c r="CA79" s="71"/>
      <c r="CB79" s="71"/>
      <c r="CC79" s="71"/>
      <c r="CD79" s="71"/>
      <c r="CE79" s="71"/>
      <c r="CF79" s="71"/>
      <c r="CG79" s="71"/>
      <c r="CH79" s="91"/>
    </row>
    <row r="80" spans="1:86">
      <c r="A80" s="1">
        <v>1968</v>
      </c>
      <c r="G80" s="8"/>
      <c r="H80" s="8"/>
      <c r="I80" s="8"/>
      <c r="J80" s="8"/>
      <c r="K80" s="8"/>
      <c r="L80" s="8"/>
      <c r="M80" s="8"/>
      <c r="N80" s="8"/>
      <c r="O80" s="8"/>
      <c r="P80" s="8"/>
      <c r="Q80" s="8"/>
      <c r="R80" s="8"/>
      <c r="S80" s="8"/>
      <c r="T80" s="8"/>
      <c r="U80" s="8"/>
      <c r="V80" s="8"/>
      <c r="W80" s="8"/>
      <c r="X80" s="8"/>
      <c r="Y80" s="8"/>
      <c r="Z80" s="8"/>
      <c r="AA80" s="8"/>
      <c r="AB80" s="8"/>
      <c r="AC80" s="8"/>
      <c r="AD80" s="8"/>
      <c r="AE80" s="8"/>
      <c r="AO80" s="8"/>
      <c r="AP80" s="8"/>
      <c r="AQ80" s="8"/>
      <c r="AR80" s="8"/>
      <c r="AS80" s="8"/>
      <c r="AT80" s="8"/>
      <c r="AU80" s="8"/>
      <c r="AV80" s="8"/>
      <c r="AW80" s="8"/>
      <c r="AX80" s="8"/>
      <c r="AY80" s="8"/>
      <c r="AZ80" s="8"/>
      <c r="BA80" s="8"/>
      <c r="BB80" s="8"/>
      <c r="BC80" s="8"/>
      <c r="BD80" s="8"/>
      <c r="BE80" s="8"/>
      <c r="BF80" s="8"/>
      <c r="BG80" s="8"/>
      <c r="BH80" s="8"/>
      <c r="BI80" s="8"/>
      <c r="BK80" s="91"/>
      <c r="BL80" s="91"/>
      <c r="BM80" s="68"/>
      <c r="BN80" s="68"/>
      <c r="BO80" s="68"/>
      <c r="BP80" s="68"/>
      <c r="BQ80" s="68"/>
      <c r="BR80" s="68"/>
      <c r="BS80" s="68"/>
      <c r="BT80" s="68"/>
      <c r="BU80" s="91"/>
      <c r="BV80" s="91"/>
      <c r="BW80" s="91"/>
      <c r="BX80" s="91"/>
      <c r="BY80" s="91"/>
      <c r="BZ80" s="71"/>
      <c r="CA80" s="71"/>
      <c r="CB80" s="71"/>
      <c r="CC80" s="71"/>
      <c r="CD80" s="71"/>
      <c r="CE80" s="71"/>
      <c r="CF80" s="71"/>
      <c r="CG80" s="71"/>
      <c r="CH80" s="91"/>
    </row>
    <row r="81" spans="1:86">
      <c r="A81" s="1">
        <v>1969</v>
      </c>
      <c r="G81" s="8"/>
      <c r="H81" s="8"/>
      <c r="I81" s="8"/>
      <c r="J81" s="8"/>
      <c r="K81" s="8"/>
      <c r="L81" s="8"/>
      <c r="M81" s="8"/>
      <c r="N81" s="8"/>
      <c r="O81" s="8"/>
      <c r="P81" s="8"/>
      <c r="Q81" s="8"/>
      <c r="R81" s="8"/>
      <c r="S81" s="8"/>
      <c r="T81" s="8"/>
      <c r="U81" s="8"/>
      <c r="V81" s="8"/>
      <c r="W81" s="8"/>
      <c r="X81" s="8"/>
      <c r="Y81" s="8"/>
      <c r="Z81" s="8"/>
      <c r="AA81" s="8"/>
      <c r="AB81" s="8"/>
      <c r="AC81" s="8"/>
      <c r="AD81" s="8"/>
      <c r="AE81" s="8"/>
      <c r="AO81" s="8"/>
      <c r="AP81" s="8"/>
      <c r="AQ81" s="8"/>
      <c r="AR81" s="8"/>
      <c r="AS81" s="8"/>
      <c r="AT81" s="8"/>
      <c r="AU81" s="8"/>
      <c r="AV81" s="8"/>
      <c r="AW81" s="8"/>
      <c r="AX81" s="8"/>
      <c r="AY81" s="8"/>
      <c r="AZ81" s="8"/>
      <c r="BA81" s="8"/>
      <c r="BB81" s="8"/>
      <c r="BC81" s="8"/>
      <c r="BD81" s="8"/>
      <c r="BE81" s="8"/>
      <c r="BF81" s="8"/>
      <c r="BG81" s="8"/>
      <c r="BH81" s="8"/>
      <c r="BI81" s="8"/>
      <c r="BK81" s="91"/>
      <c r="BL81" s="91"/>
      <c r="BM81" s="68"/>
      <c r="BN81" s="68"/>
      <c r="BO81" s="68"/>
      <c r="BP81" s="68"/>
      <c r="BQ81" s="68"/>
      <c r="BR81" s="68"/>
      <c r="BS81" s="68"/>
      <c r="BT81" s="68"/>
      <c r="BU81" s="91"/>
      <c r="BV81" s="91"/>
      <c r="BW81" s="91"/>
      <c r="BX81" s="91"/>
      <c r="BY81" s="91"/>
      <c r="BZ81" s="71"/>
      <c r="CA81" s="71"/>
      <c r="CB81" s="71"/>
      <c r="CC81" s="71"/>
      <c r="CD81" s="71"/>
      <c r="CE81" s="71"/>
      <c r="CF81" s="71"/>
      <c r="CG81" s="71"/>
      <c r="CH81" s="91"/>
    </row>
    <row r="82" spans="1:86">
      <c r="A82" s="1">
        <v>1970</v>
      </c>
      <c r="C82">
        <f>587250-54900</f>
        <v>532350</v>
      </c>
      <c r="D82">
        <f>739150-45650</f>
        <v>693500</v>
      </c>
      <c r="E82">
        <f>8669750-1059400</f>
        <v>7610350</v>
      </c>
      <c r="F82">
        <f>8741600-1041200</f>
        <v>7700400</v>
      </c>
      <c r="G82" s="18">
        <v>92.32</v>
      </c>
      <c r="H82" s="18">
        <v>96.1</v>
      </c>
      <c r="I82" s="18"/>
      <c r="J82" s="8">
        <v>5.8760000000000003</v>
      </c>
      <c r="K82" s="8">
        <v>6.0839999999999996</v>
      </c>
      <c r="L82" s="8">
        <v>5.6710000000000003</v>
      </c>
      <c r="M82" s="8">
        <v>4.9560000000000004</v>
      </c>
      <c r="N82" s="8">
        <v>5.048</v>
      </c>
      <c r="O82" s="8">
        <v>4.8650000000000002</v>
      </c>
      <c r="P82" s="8">
        <v>0.79200000000000004</v>
      </c>
      <c r="Q82" s="8">
        <v>0.86099999999999999</v>
      </c>
      <c r="R82" s="8">
        <v>0.72399999999999998</v>
      </c>
      <c r="S82" s="8">
        <v>0.128</v>
      </c>
      <c r="T82" s="8">
        <v>0.17499999999999999</v>
      </c>
      <c r="U82" s="8">
        <v>8.2000000000000003E-2</v>
      </c>
      <c r="V82" s="8"/>
      <c r="W82" s="8">
        <v>1</v>
      </c>
      <c r="X82" s="8">
        <v>1</v>
      </c>
      <c r="Y82" s="8">
        <v>1</v>
      </c>
      <c r="Z82" s="8">
        <v>0.44</v>
      </c>
      <c r="AA82" s="8">
        <v>0.35</v>
      </c>
      <c r="AB82" s="8">
        <v>0.48</v>
      </c>
      <c r="AC82" s="8">
        <v>0.14199999999999999</v>
      </c>
      <c r="AD82" s="8">
        <v>0.16</v>
      </c>
      <c r="AE82" s="8">
        <v>0.124</v>
      </c>
      <c r="AG82">
        <v>483950</v>
      </c>
      <c r="AH82">
        <v>662450</v>
      </c>
      <c r="AI82">
        <v>5520300</v>
      </c>
      <c r="AJ82">
        <v>5768750</v>
      </c>
      <c r="AK82">
        <v>1581150</v>
      </c>
      <c r="AL82">
        <v>1565950</v>
      </c>
      <c r="AM82">
        <v>451650</v>
      </c>
      <c r="AN82">
        <v>268700</v>
      </c>
      <c r="AO82" s="8">
        <v>8.3000000000000007</v>
      </c>
      <c r="AP82" s="8">
        <v>7.1</v>
      </c>
      <c r="AQ82" s="8">
        <v>9.5</v>
      </c>
      <c r="AR82" s="8">
        <v>72.400000000000006</v>
      </c>
      <c r="AS82" s="8">
        <v>71.5</v>
      </c>
      <c r="AT82" s="8">
        <v>73.3</v>
      </c>
      <c r="AU82" s="17">
        <v>30.6</v>
      </c>
      <c r="AV82" s="8">
        <v>29.7</v>
      </c>
      <c r="AW82" s="8">
        <v>31.5</v>
      </c>
      <c r="AX82" s="8">
        <v>15.3</v>
      </c>
      <c r="AY82" s="8">
        <v>16</v>
      </c>
      <c r="AZ82" s="8">
        <v>14.6</v>
      </c>
      <c r="BA82" s="8">
        <v>6.6</v>
      </c>
      <c r="BB82" s="8">
        <v>5.2</v>
      </c>
      <c r="BC82" s="17">
        <v>8</v>
      </c>
      <c r="BD82" s="17">
        <v>4</v>
      </c>
      <c r="BE82" s="17">
        <v>5.5</v>
      </c>
      <c r="BF82" s="17">
        <v>2.5</v>
      </c>
      <c r="BG82" s="17">
        <v>2.4</v>
      </c>
      <c r="BH82" s="17">
        <v>3.2</v>
      </c>
      <c r="BI82" s="17">
        <v>1.6</v>
      </c>
      <c r="BK82" s="91">
        <v>15</v>
      </c>
      <c r="BL82" s="91" t="s">
        <v>288</v>
      </c>
      <c r="BM82" s="68">
        <v>7.0199999809265137</v>
      </c>
      <c r="BN82" s="68">
        <v>69.220001220703125</v>
      </c>
      <c r="BO82" s="68">
        <v>30.770000457763672</v>
      </c>
      <c r="BP82" s="68">
        <v>19.360000610351562</v>
      </c>
      <c r="BQ82" s="68">
        <v>9.6099996566772461</v>
      </c>
      <c r="BR82" s="68">
        <v>4.4200000762939453</v>
      </c>
      <c r="BS82" s="68">
        <v>2.5199999809265137</v>
      </c>
      <c r="BT82" s="68">
        <v>6.3000001907348633</v>
      </c>
      <c r="BU82" s="91">
        <v>16924</v>
      </c>
      <c r="BV82" s="91"/>
      <c r="BW82" s="91"/>
      <c r="BX82" s="91">
        <v>15</v>
      </c>
      <c r="BY82" s="91" t="s">
        <v>288</v>
      </c>
      <c r="BZ82" s="71">
        <v>7.9899997711181641</v>
      </c>
      <c r="CA82" s="71">
        <v>69.760002136230469</v>
      </c>
      <c r="CB82" s="71">
        <v>31.569999694824219</v>
      </c>
      <c r="CC82" s="71">
        <v>18.989999771118164</v>
      </c>
      <c r="CD82" s="71">
        <v>11.920000076293945</v>
      </c>
      <c r="CE82" s="71">
        <v>3.2300000190734863</v>
      </c>
      <c r="CF82" s="71">
        <v>1.7699999809265137</v>
      </c>
      <c r="CG82" s="71">
        <v>6.1700000762939453</v>
      </c>
      <c r="CH82" s="91"/>
    </row>
    <row r="83" spans="1:86">
      <c r="A83" s="1">
        <v>1971</v>
      </c>
      <c r="G83" s="8"/>
      <c r="H83" s="8"/>
      <c r="I83" s="8"/>
      <c r="J83" s="8"/>
      <c r="K83" s="8"/>
      <c r="L83" s="8"/>
      <c r="M83" s="8"/>
      <c r="N83" s="8"/>
      <c r="O83" s="8"/>
      <c r="P83" s="8"/>
      <c r="Q83" s="8"/>
      <c r="R83" s="8"/>
      <c r="S83" s="8"/>
      <c r="T83" s="8"/>
      <c r="U83" s="8"/>
      <c r="V83" s="8"/>
      <c r="W83" s="8"/>
      <c r="X83" s="8"/>
      <c r="Y83" s="8"/>
      <c r="Z83" s="8"/>
      <c r="AA83" s="8"/>
      <c r="AB83" s="8"/>
      <c r="AC83" s="8"/>
      <c r="AD83" s="8"/>
      <c r="AE83" s="8"/>
      <c r="AO83" s="8"/>
      <c r="AP83" s="8"/>
      <c r="AQ83" s="8"/>
      <c r="AR83" s="8"/>
      <c r="AS83" s="8"/>
      <c r="AT83" s="8"/>
      <c r="AU83" s="8"/>
      <c r="AV83" s="8"/>
      <c r="AW83" s="8"/>
      <c r="AX83" s="8"/>
      <c r="AY83" s="8"/>
      <c r="AZ83" s="8"/>
      <c r="BA83" s="8"/>
      <c r="BB83" s="8"/>
      <c r="BC83" s="8"/>
      <c r="BD83" s="8"/>
      <c r="BE83" s="8"/>
      <c r="BF83" s="8"/>
      <c r="BG83" s="8"/>
      <c r="BH83" s="8"/>
      <c r="BI83" s="8"/>
      <c r="BK83" s="91"/>
      <c r="BL83" s="91"/>
      <c r="BM83" s="68"/>
      <c r="BN83" s="68"/>
      <c r="BO83" s="68"/>
      <c r="BP83" s="68"/>
      <c r="BQ83" s="68"/>
      <c r="BR83" s="68"/>
      <c r="BS83" s="68"/>
      <c r="BT83" s="68"/>
      <c r="BU83" s="91"/>
      <c r="BV83" s="91"/>
      <c r="BW83" s="91"/>
      <c r="BX83" s="91"/>
      <c r="BY83" s="91"/>
      <c r="BZ83" s="71"/>
      <c r="CA83" s="71"/>
      <c r="CB83" s="71"/>
      <c r="CC83" s="71"/>
      <c r="CD83" s="71"/>
      <c r="CE83" s="71"/>
      <c r="CF83" s="71"/>
      <c r="CG83" s="71"/>
      <c r="CH83" s="91"/>
    </row>
    <row r="84" spans="1:86">
      <c r="A84" s="1">
        <v>1972</v>
      </c>
      <c r="G84" s="8"/>
      <c r="H84" s="8"/>
      <c r="I84" s="8"/>
      <c r="J84" s="8"/>
      <c r="K84" s="8"/>
      <c r="L84" s="8"/>
      <c r="M84" s="8"/>
      <c r="N84" s="8"/>
      <c r="O84" s="8"/>
      <c r="P84" s="8"/>
      <c r="Q84" s="8"/>
      <c r="R84" s="8"/>
      <c r="S84" s="8"/>
      <c r="T84" s="8"/>
      <c r="U84" s="8"/>
      <c r="V84" s="8"/>
      <c r="W84" s="8"/>
      <c r="X84" s="8"/>
      <c r="Y84" s="8"/>
      <c r="Z84" s="8"/>
      <c r="AA84" s="8"/>
      <c r="AB84" s="8"/>
      <c r="AC84" s="8"/>
      <c r="AD84" s="8"/>
      <c r="AE84" s="8"/>
      <c r="AO84" s="8"/>
      <c r="AP84" s="8"/>
      <c r="AQ84" s="8"/>
      <c r="AR84" s="8"/>
      <c r="AS84" s="8"/>
      <c r="AT84" s="8"/>
      <c r="AU84" s="8"/>
      <c r="AV84" s="8"/>
      <c r="AW84" s="8"/>
      <c r="AX84" s="8"/>
      <c r="AY84" s="8"/>
      <c r="AZ84" s="8"/>
      <c r="BA84" s="8"/>
      <c r="BB84" s="8"/>
      <c r="BC84" s="8"/>
      <c r="BD84" s="8"/>
      <c r="BE84" s="8"/>
      <c r="BF84" s="8"/>
      <c r="BG84" s="8"/>
      <c r="BH84" s="8"/>
      <c r="BI84" s="8"/>
      <c r="BK84" s="91"/>
      <c r="BL84" s="91"/>
      <c r="BM84" s="68"/>
      <c r="BN84" s="68"/>
      <c r="BO84" s="68"/>
      <c r="BP84" s="68"/>
      <c r="BQ84" s="68"/>
      <c r="BR84" s="68"/>
      <c r="BS84" s="68"/>
      <c r="BT84" s="68"/>
      <c r="BU84" s="91"/>
      <c r="BV84" s="91"/>
      <c r="BW84" s="91"/>
      <c r="BX84" s="91"/>
      <c r="BY84" s="91"/>
      <c r="BZ84" s="71"/>
      <c r="CA84" s="71"/>
      <c r="CB84" s="71"/>
      <c r="CC84" s="71"/>
      <c r="CD84" s="71"/>
      <c r="CE84" s="71"/>
      <c r="CF84" s="71"/>
      <c r="CG84" s="71"/>
      <c r="CH84" s="91"/>
    </row>
    <row r="85" spans="1:86">
      <c r="A85" s="1">
        <v>1973</v>
      </c>
      <c r="G85" s="8"/>
      <c r="H85" s="8"/>
      <c r="I85" s="8"/>
      <c r="J85" s="8"/>
      <c r="K85" s="8"/>
      <c r="L85" s="8"/>
      <c r="M85" s="8"/>
      <c r="N85" s="8"/>
      <c r="O85" s="8"/>
      <c r="P85" s="8"/>
      <c r="Q85" s="8"/>
      <c r="R85" s="8"/>
      <c r="S85" s="8"/>
      <c r="T85" s="8"/>
      <c r="U85" s="8"/>
      <c r="V85" s="8"/>
      <c r="W85" s="8"/>
      <c r="X85" s="8"/>
      <c r="Y85" s="8"/>
      <c r="Z85" s="8"/>
      <c r="AA85" s="8"/>
      <c r="AB85" s="8"/>
      <c r="AC85" s="8"/>
      <c r="AD85" s="8"/>
      <c r="AE85" s="8"/>
      <c r="AO85" s="8"/>
      <c r="AP85" s="8"/>
      <c r="AQ85" s="8"/>
      <c r="AR85" s="8"/>
      <c r="AS85" s="8"/>
      <c r="AT85" s="8"/>
      <c r="AU85" s="8"/>
      <c r="AV85" s="8"/>
      <c r="AW85" s="8"/>
      <c r="AX85" s="8"/>
      <c r="AY85" s="8"/>
      <c r="AZ85" s="8"/>
      <c r="BA85" s="8"/>
      <c r="BB85" s="8"/>
      <c r="BC85" s="8"/>
      <c r="BD85" s="8"/>
      <c r="BE85" s="8"/>
      <c r="BF85" s="8"/>
      <c r="BG85" s="8"/>
      <c r="BH85" s="8"/>
      <c r="BI85" s="8"/>
      <c r="BK85" s="91"/>
      <c r="BL85" s="91"/>
      <c r="BM85" s="68"/>
      <c r="BN85" s="68"/>
      <c r="BO85" s="68"/>
      <c r="BP85" s="68"/>
      <c r="BQ85" s="68"/>
      <c r="BR85" s="68"/>
      <c r="BS85" s="68"/>
      <c r="BT85" s="68"/>
      <c r="BU85" s="91"/>
      <c r="BV85" s="91"/>
      <c r="BW85" s="91"/>
      <c r="BX85" s="91"/>
      <c r="BY85" s="91"/>
      <c r="BZ85" s="71"/>
      <c r="CA85" s="71"/>
      <c r="CB85" s="71"/>
      <c r="CC85" s="71"/>
      <c r="CD85" s="71"/>
      <c r="CE85" s="71"/>
      <c r="CF85" s="71"/>
      <c r="CG85" s="71"/>
      <c r="CH85" s="91"/>
    </row>
    <row r="86" spans="1:86">
      <c r="A86" s="1">
        <v>1974</v>
      </c>
      <c r="G86" s="8"/>
      <c r="H86" s="8"/>
      <c r="I86" s="8"/>
      <c r="J86" s="8"/>
      <c r="K86" s="8"/>
      <c r="L86" s="8"/>
      <c r="M86" s="8"/>
      <c r="N86" s="8"/>
      <c r="O86" s="8"/>
      <c r="P86" s="8"/>
      <c r="Q86" s="8"/>
      <c r="R86" s="8"/>
      <c r="S86" s="8"/>
      <c r="T86" s="8"/>
      <c r="U86" s="8"/>
      <c r="V86" s="8"/>
      <c r="W86" s="8"/>
      <c r="X86" s="8"/>
      <c r="Y86" s="8"/>
      <c r="Z86" s="8"/>
      <c r="AA86" s="8"/>
      <c r="AB86" s="8"/>
      <c r="AC86" s="8"/>
      <c r="AD86" s="8"/>
      <c r="AE86" s="8"/>
      <c r="AO86" s="8"/>
      <c r="AP86" s="8"/>
      <c r="AQ86" s="8"/>
      <c r="AR86" s="8"/>
      <c r="AS86" s="8"/>
      <c r="AT86" s="8"/>
      <c r="AU86" s="8"/>
      <c r="AV86" s="8"/>
      <c r="AW86" s="8"/>
      <c r="AX86" s="8"/>
      <c r="AY86" s="8"/>
      <c r="AZ86" s="8"/>
      <c r="BA86" s="8"/>
      <c r="BB86" s="8"/>
      <c r="BC86" s="8"/>
      <c r="BD86" s="8"/>
      <c r="BE86" s="8"/>
      <c r="BF86" s="8"/>
      <c r="BG86" s="8"/>
      <c r="BH86" s="8"/>
      <c r="BI86" s="8"/>
      <c r="BK86" s="91"/>
      <c r="BL86" s="91"/>
      <c r="BM86" s="68"/>
      <c r="BN86" s="68"/>
      <c r="BO86" s="68"/>
      <c r="BP86" s="68"/>
      <c r="BQ86" s="68"/>
      <c r="BR86" s="68"/>
      <c r="BS86" s="68"/>
      <c r="BT86" s="68"/>
      <c r="BU86" s="91"/>
      <c r="BV86" s="91"/>
      <c r="BW86" s="91"/>
      <c r="BX86" s="91"/>
      <c r="BY86" s="91"/>
      <c r="BZ86" s="71"/>
      <c r="CA86" s="71"/>
      <c r="CB86" s="71"/>
      <c r="CC86" s="71"/>
      <c r="CD86" s="71"/>
      <c r="CE86" s="71"/>
      <c r="CF86" s="71"/>
      <c r="CG86" s="71"/>
      <c r="CH86" s="91"/>
    </row>
    <row r="87" spans="1:86">
      <c r="A87" s="1">
        <v>1975</v>
      </c>
      <c r="G87" s="18">
        <v>93.15</v>
      </c>
      <c r="H87" s="18">
        <v>96.76</v>
      </c>
      <c r="I87" s="18"/>
      <c r="J87" s="8">
        <v>5.8449999999999998</v>
      </c>
      <c r="K87" s="8">
        <v>5.8620000000000001</v>
      </c>
      <c r="L87" s="8">
        <v>5.8289999999999997</v>
      </c>
      <c r="M87" s="8">
        <v>4.827</v>
      </c>
      <c r="N87" s="8">
        <v>4.7990000000000004</v>
      </c>
      <c r="O87" s="8">
        <v>4.8540000000000001</v>
      </c>
      <c r="P87" s="8">
        <v>0.84299999999999997</v>
      </c>
      <c r="Q87" s="8">
        <v>0.83899999999999997</v>
      </c>
      <c r="R87" s="8">
        <v>0.84799999999999998</v>
      </c>
      <c r="S87" s="8">
        <v>0.17499999999999999</v>
      </c>
      <c r="T87" s="8">
        <v>0.224</v>
      </c>
      <c r="U87" s="8">
        <v>0.127</v>
      </c>
      <c r="V87" s="8"/>
      <c r="W87" s="8">
        <v>1</v>
      </c>
      <c r="X87" s="8">
        <v>1</v>
      </c>
      <c r="Y87" s="8">
        <v>1</v>
      </c>
      <c r="Z87" s="8">
        <v>0.54</v>
      </c>
      <c r="AA87" s="8">
        <v>0.51</v>
      </c>
      <c r="AB87" s="8">
        <v>0.59</v>
      </c>
      <c r="AC87" s="8">
        <v>0.27200000000000002</v>
      </c>
      <c r="AD87" s="8">
        <v>0.28899999999999998</v>
      </c>
      <c r="AE87" s="8">
        <v>0.27200000000000002</v>
      </c>
      <c r="AO87" s="8">
        <v>9.1</v>
      </c>
      <c r="AP87" s="8">
        <v>7.8</v>
      </c>
      <c r="AQ87" s="8">
        <v>10.4</v>
      </c>
      <c r="AR87" s="8">
        <v>70.599999999999994</v>
      </c>
      <c r="AS87" s="8">
        <v>71.599999999999994</v>
      </c>
      <c r="AT87" s="8">
        <v>69.7</v>
      </c>
      <c r="AU87" s="17">
        <v>26.8</v>
      </c>
      <c r="AV87" s="8">
        <v>24.2</v>
      </c>
      <c r="AW87" s="8">
        <v>29.3</v>
      </c>
      <c r="AX87" s="8">
        <v>14.8</v>
      </c>
      <c r="AY87" s="8">
        <v>13.6</v>
      </c>
      <c r="AZ87" s="8">
        <v>16</v>
      </c>
      <c r="BA87" s="8">
        <v>6.3</v>
      </c>
      <c r="BB87" s="8">
        <v>3.9</v>
      </c>
      <c r="BC87" s="17">
        <v>8.6999999999999993</v>
      </c>
      <c r="BD87" s="17">
        <v>5.5</v>
      </c>
      <c r="BE87" s="17">
        <v>7.1</v>
      </c>
      <c r="BF87" s="17">
        <v>3.9</v>
      </c>
      <c r="BG87" s="17">
        <v>3.3</v>
      </c>
      <c r="BH87" s="17">
        <v>4.0999999999999996</v>
      </c>
      <c r="BI87" s="17">
        <v>2.5</v>
      </c>
      <c r="BK87" s="91">
        <v>15</v>
      </c>
      <c r="BL87" s="91" t="s">
        <v>288</v>
      </c>
      <c r="BM87" s="68">
        <v>5.8899998664855957</v>
      </c>
      <c r="BN87" s="68">
        <v>65.680000305175781</v>
      </c>
      <c r="BO87" s="68">
        <v>32.540000915527344</v>
      </c>
      <c r="BP87" s="68">
        <v>21.899999618530273</v>
      </c>
      <c r="BQ87" s="68">
        <v>11.210000038146973</v>
      </c>
      <c r="BR87" s="68">
        <v>6.5799999237060547</v>
      </c>
      <c r="BS87" s="68">
        <v>3.6500000953674316</v>
      </c>
      <c r="BT87" s="68">
        <v>6.8499999046325684</v>
      </c>
      <c r="BU87" s="91">
        <v>18437</v>
      </c>
      <c r="BV87" s="91"/>
      <c r="BW87" s="91"/>
      <c r="BX87" s="91">
        <v>15</v>
      </c>
      <c r="BY87" s="91" t="s">
        <v>288</v>
      </c>
      <c r="BZ87" s="71">
        <v>6.6100001335144043</v>
      </c>
      <c r="CA87" s="71">
        <v>66.199996948242188</v>
      </c>
      <c r="CB87" s="71">
        <v>34.080001831054688</v>
      </c>
      <c r="CC87" s="71">
        <v>21.559999465942383</v>
      </c>
      <c r="CD87" s="71">
        <v>13.979999542236328</v>
      </c>
      <c r="CE87" s="71">
        <v>5.6500000953674316</v>
      </c>
      <c r="CF87" s="71">
        <v>3.3900001049041748</v>
      </c>
      <c r="CG87" s="71">
        <v>6.8000001907348633</v>
      </c>
      <c r="CH87" s="91"/>
    </row>
    <row r="88" spans="1:86">
      <c r="A88" s="1">
        <v>1976</v>
      </c>
      <c r="G88" s="8"/>
      <c r="H88" s="8"/>
      <c r="I88" s="8"/>
      <c r="J88" s="8"/>
      <c r="K88" s="8"/>
      <c r="L88" s="8"/>
      <c r="M88" s="8"/>
      <c r="N88" s="8"/>
      <c r="O88" s="8"/>
      <c r="P88" s="8"/>
      <c r="Q88" s="8"/>
      <c r="R88" s="8"/>
      <c r="S88" s="8"/>
      <c r="T88" s="8"/>
      <c r="U88" s="8"/>
      <c r="V88" s="8"/>
      <c r="W88" s="8"/>
      <c r="X88" s="8"/>
      <c r="Y88" s="8"/>
      <c r="Z88" s="8"/>
      <c r="AA88" s="8"/>
      <c r="AB88" s="8"/>
      <c r="AC88" s="8"/>
      <c r="AD88" s="8"/>
      <c r="AE88" s="8"/>
      <c r="AO88" s="8"/>
      <c r="AP88" s="8"/>
      <c r="AQ88" s="8"/>
      <c r="AR88" s="8"/>
      <c r="AS88" s="8"/>
      <c r="AT88" s="8"/>
      <c r="AU88" s="8"/>
      <c r="AV88" s="8"/>
      <c r="AW88" s="8"/>
      <c r="AX88" s="8"/>
      <c r="AY88" s="8"/>
      <c r="AZ88" s="8"/>
      <c r="BA88" s="8"/>
      <c r="BB88" s="8"/>
      <c r="BC88" s="8"/>
      <c r="BD88" s="8"/>
      <c r="BE88" s="8"/>
      <c r="BF88" s="8"/>
      <c r="BG88" s="8"/>
      <c r="BH88" s="8"/>
      <c r="BI88" s="8"/>
      <c r="BK88" s="91"/>
      <c r="BL88" s="91"/>
      <c r="BM88" s="68"/>
      <c r="BN88" s="68"/>
      <c r="BO88" s="68"/>
      <c r="BP88" s="68"/>
      <c r="BQ88" s="68"/>
      <c r="BR88" s="68"/>
      <c r="BS88" s="68"/>
      <c r="BT88" s="68"/>
      <c r="BU88" s="91"/>
      <c r="BV88" s="91"/>
      <c r="BW88" s="91"/>
      <c r="BX88" s="91"/>
      <c r="BY88" s="91"/>
      <c r="BZ88" s="71"/>
      <c r="CA88" s="71"/>
      <c r="CB88" s="71"/>
      <c r="CC88" s="71"/>
      <c r="CD88" s="71"/>
      <c r="CE88" s="71"/>
      <c r="CF88" s="71"/>
      <c r="CG88" s="71"/>
      <c r="CH88" s="91"/>
    </row>
    <row r="89" spans="1:86">
      <c r="A89" s="1">
        <v>1977</v>
      </c>
      <c r="G89" s="8"/>
      <c r="H89" s="8"/>
      <c r="I89" s="8"/>
      <c r="J89" s="8"/>
      <c r="K89" s="8"/>
      <c r="L89" s="8"/>
      <c r="M89" s="8"/>
      <c r="N89" s="8"/>
      <c r="O89" s="8"/>
      <c r="P89" s="8"/>
      <c r="Q89" s="8"/>
      <c r="R89" s="8"/>
      <c r="S89" s="8"/>
      <c r="T89" s="8"/>
      <c r="U89" s="8"/>
      <c r="V89" s="8"/>
      <c r="W89" s="8"/>
      <c r="X89" s="8"/>
      <c r="Y89" s="8"/>
      <c r="Z89" s="8"/>
      <c r="AA89" s="8"/>
      <c r="AB89" s="8"/>
      <c r="AC89" s="8"/>
      <c r="AD89" s="8"/>
      <c r="AE89" s="8"/>
      <c r="AO89" s="8"/>
      <c r="AP89" s="8"/>
      <c r="AQ89" s="8"/>
      <c r="AR89" s="8"/>
      <c r="AS89" s="8"/>
      <c r="AT89" s="8"/>
      <c r="AU89" s="8"/>
      <c r="AV89" s="8"/>
      <c r="AW89" s="8"/>
      <c r="AX89" s="8"/>
      <c r="AY89" s="8"/>
      <c r="AZ89" s="8"/>
      <c r="BA89" s="8"/>
      <c r="BB89" s="8"/>
      <c r="BC89" s="8"/>
      <c r="BD89" s="8"/>
      <c r="BE89" s="8"/>
      <c r="BF89" s="8"/>
      <c r="BG89" s="8"/>
      <c r="BH89" s="8"/>
      <c r="BI89" s="8"/>
      <c r="BK89" s="91"/>
      <c r="BL89" s="91"/>
      <c r="BM89" s="68"/>
      <c r="BN89" s="68"/>
      <c r="BO89" s="68"/>
      <c r="BP89" s="68"/>
      <c r="BQ89" s="68"/>
      <c r="BR89" s="68"/>
      <c r="BS89" s="68"/>
      <c r="BT89" s="68"/>
      <c r="BU89" s="91"/>
      <c r="BV89" s="91"/>
      <c r="BW89" s="91"/>
      <c r="BX89" s="91"/>
      <c r="BY89" s="91"/>
      <c r="BZ89" s="71"/>
      <c r="CA89" s="71"/>
      <c r="CB89" s="71"/>
      <c r="CC89" s="71"/>
      <c r="CD89" s="71"/>
      <c r="CE89" s="71"/>
      <c r="CF89" s="71"/>
      <c r="CG89" s="71"/>
      <c r="CH89" s="91"/>
    </row>
    <row r="90" spans="1:86">
      <c r="A90" s="1">
        <v>1978</v>
      </c>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O90" s="14"/>
      <c r="AP90" s="14"/>
      <c r="AQ90" s="14"/>
      <c r="AR90" s="14"/>
      <c r="AS90" s="14"/>
      <c r="AT90" s="14"/>
      <c r="AU90" s="14"/>
      <c r="AV90" s="14"/>
      <c r="AW90" s="14"/>
      <c r="AX90" s="14"/>
      <c r="AY90" s="14"/>
      <c r="AZ90" s="14"/>
      <c r="BA90" s="14"/>
      <c r="BB90" s="14"/>
      <c r="BC90" s="14"/>
      <c r="BD90" s="14"/>
      <c r="BE90" s="14"/>
      <c r="BF90" s="14"/>
      <c r="BG90" s="14"/>
      <c r="BH90" s="14"/>
      <c r="BI90" s="14"/>
      <c r="BK90" s="91"/>
      <c r="BL90" s="91"/>
      <c r="BM90" s="68"/>
      <c r="BN90" s="68"/>
      <c r="BO90" s="68"/>
      <c r="BP90" s="68"/>
      <c r="BQ90" s="68"/>
      <c r="BR90" s="68"/>
      <c r="BS90" s="68"/>
      <c r="BT90" s="68"/>
      <c r="BU90" s="91"/>
      <c r="BV90" s="91"/>
      <c r="BW90" s="91"/>
      <c r="BX90" s="91"/>
      <c r="BY90" s="91"/>
      <c r="BZ90" s="71"/>
      <c r="CA90" s="71"/>
      <c r="CB90" s="71"/>
      <c r="CC90" s="71"/>
      <c r="CD90" s="71"/>
      <c r="CE90" s="71"/>
      <c r="CF90" s="71"/>
      <c r="CG90" s="71"/>
      <c r="CH90" s="91"/>
    </row>
    <row r="91" spans="1:86">
      <c r="A91" s="1">
        <v>1979</v>
      </c>
      <c r="G91" s="8"/>
      <c r="H91" s="8"/>
      <c r="I91" s="8"/>
      <c r="J91" s="8"/>
      <c r="K91" s="8"/>
      <c r="L91" s="8"/>
      <c r="M91" s="8"/>
      <c r="N91" s="8"/>
      <c r="O91" s="8"/>
      <c r="P91" s="8"/>
      <c r="Q91" s="8"/>
      <c r="R91" s="8"/>
      <c r="S91" s="8"/>
      <c r="T91" s="8"/>
      <c r="U91" s="8"/>
      <c r="V91" s="8"/>
      <c r="W91" s="8"/>
      <c r="X91" s="8"/>
      <c r="Y91" s="8"/>
      <c r="Z91" s="8"/>
      <c r="AA91" s="8"/>
      <c r="AB91" s="8"/>
      <c r="AC91" s="8"/>
      <c r="AD91" s="8"/>
      <c r="AE91" s="8"/>
      <c r="AO91" s="8"/>
      <c r="AP91" s="8"/>
      <c r="AQ91" s="8"/>
      <c r="AR91" s="8"/>
      <c r="AS91" s="8"/>
      <c r="AT91" s="8"/>
      <c r="AU91" s="8"/>
      <c r="AV91" s="8"/>
      <c r="AW91" s="8"/>
      <c r="AX91" s="8"/>
      <c r="AY91" s="8"/>
      <c r="AZ91" s="8"/>
      <c r="BA91" s="8"/>
      <c r="BB91" s="8"/>
      <c r="BC91" s="8"/>
      <c r="BD91" s="8"/>
      <c r="BE91" s="8"/>
      <c r="BF91" s="8"/>
      <c r="BG91" s="8"/>
      <c r="BH91" s="8"/>
      <c r="BI91" s="8"/>
      <c r="BK91" s="91"/>
      <c r="BL91" s="91"/>
      <c r="BM91" s="68"/>
      <c r="BN91" s="68"/>
      <c r="BO91" s="68"/>
      <c r="BP91" s="68"/>
      <c r="BQ91" s="68"/>
      <c r="BR91" s="68"/>
      <c r="BS91" s="68"/>
      <c r="BT91" s="68"/>
      <c r="BU91" s="91"/>
      <c r="BV91" s="91"/>
      <c r="BW91" s="91"/>
      <c r="BX91" s="91"/>
      <c r="BY91" s="91"/>
      <c r="BZ91" s="71"/>
      <c r="CA91" s="71"/>
      <c r="CB91" s="71"/>
      <c r="CC91" s="71"/>
      <c r="CD91" s="71"/>
      <c r="CE91" s="71"/>
      <c r="CF91" s="71"/>
      <c r="CG91" s="71"/>
      <c r="CH91" s="91"/>
    </row>
    <row r="92" spans="1:86">
      <c r="A92" s="1">
        <v>1980</v>
      </c>
      <c r="C92">
        <v>543174</v>
      </c>
      <c r="D92">
        <v>641790</v>
      </c>
      <c r="E92">
        <v>8925412</v>
      </c>
      <c r="F92">
        <v>9356332</v>
      </c>
      <c r="G92" s="18">
        <v>94</v>
      </c>
      <c r="H92" s="18">
        <v>97.44</v>
      </c>
      <c r="I92" s="18"/>
      <c r="J92" s="8">
        <v>6.6180000000000003</v>
      </c>
      <c r="K92" s="8">
        <v>6.5330000000000004</v>
      </c>
      <c r="L92" s="8">
        <v>6.7</v>
      </c>
      <c r="M92" s="8">
        <v>5.3339999999999996</v>
      </c>
      <c r="N92" s="8">
        <v>5.2649999999999997</v>
      </c>
      <c r="O92" s="8">
        <v>5.4009999999999998</v>
      </c>
      <c r="P92" s="8">
        <v>1.089</v>
      </c>
      <c r="Q92" s="8">
        <v>1.0680000000000001</v>
      </c>
      <c r="R92" s="8">
        <v>1.109</v>
      </c>
      <c r="S92" s="8">
        <v>0.19500000000000001</v>
      </c>
      <c r="T92" s="8">
        <v>0.20100000000000001</v>
      </c>
      <c r="U92" s="8">
        <v>0.19</v>
      </c>
      <c r="V92" s="8"/>
      <c r="W92" s="8">
        <v>1</v>
      </c>
      <c r="X92" s="8">
        <v>1</v>
      </c>
      <c r="Y92" s="8">
        <v>1</v>
      </c>
      <c r="Z92" s="8">
        <v>0.56999999999999995</v>
      </c>
      <c r="AA92" s="8">
        <v>0.52</v>
      </c>
      <c r="AB92" s="8">
        <v>0.6</v>
      </c>
      <c r="AC92" s="8">
        <v>0.216</v>
      </c>
      <c r="AD92" s="8">
        <v>0.21199999999999999</v>
      </c>
      <c r="AE92" s="8">
        <v>0.221</v>
      </c>
      <c r="AG92">
        <v>635066</v>
      </c>
      <c r="AH92">
        <v>753994</v>
      </c>
      <c r="AI92">
        <v>5041457.1039586635</v>
      </c>
      <c r="AJ92">
        <v>5513237.8809432918</v>
      </c>
      <c r="AK92">
        <v>3215837.0843431232</v>
      </c>
      <c r="AL92">
        <v>3232652.9307549214</v>
      </c>
      <c r="AM92">
        <v>766337</v>
      </c>
      <c r="AN92">
        <v>687274</v>
      </c>
      <c r="AO92" s="8">
        <v>7.1</v>
      </c>
      <c r="AP92" s="8">
        <v>7.5</v>
      </c>
      <c r="AQ92" s="8">
        <v>6.7</v>
      </c>
      <c r="AR92" s="8">
        <v>66.400000000000006</v>
      </c>
      <c r="AS92" s="8">
        <v>65.5</v>
      </c>
      <c r="AT92" s="8">
        <v>67.3</v>
      </c>
      <c r="AU92" s="17">
        <v>33</v>
      </c>
      <c r="AV92" s="8">
        <v>30.7</v>
      </c>
      <c r="AW92" s="8">
        <v>35.200000000000003</v>
      </c>
      <c r="AX92" s="8">
        <v>20.399999999999999</v>
      </c>
      <c r="AY92" s="8">
        <v>20.7</v>
      </c>
      <c r="AZ92" s="8">
        <v>20.100000000000001</v>
      </c>
      <c r="BA92" s="8">
        <v>8.6</v>
      </c>
      <c r="BB92" s="8">
        <v>6.3</v>
      </c>
      <c r="BC92" s="17">
        <v>10.8</v>
      </c>
      <c r="BD92" s="17">
        <v>6.1</v>
      </c>
      <c r="BE92" s="17">
        <v>6.4</v>
      </c>
      <c r="BF92" s="17">
        <v>5.8</v>
      </c>
      <c r="BG92" s="17">
        <v>3.7</v>
      </c>
      <c r="BH92" s="17">
        <v>3.6</v>
      </c>
      <c r="BI92" s="17">
        <v>3.7</v>
      </c>
      <c r="BK92" s="91">
        <v>15</v>
      </c>
      <c r="BL92" s="91" t="s">
        <v>288</v>
      </c>
      <c r="BM92" s="68">
        <v>4.9099998474121094</v>
      </c>
      <c r="BN92" s="68">
        <v>61.959999084472656</v>
      </c>
      <c r="BO92" s="68">
        <v>32.560001373291016</v>
      </c>
      <c r="BP92" s="68">
        <v>25.719999313354492</v>
      </c>
      <c r="BQ92" s="68">
        <v>15.720000267028809</v>
      </c>
      <c r="BR92" s="68">
        <v>7.4200000762939453</v>
      </c>
      <c r="BS92" s="68">
        <v>3.4300000667572021</v>
      </c>
      <c r="BT92" s="68">
        <v>7.3000001907348633</v>
      </c>
      <c r="BU92" s="91">
        <v>19520</v>
      </c>
      <c r="BV92" s="91"/>
      <c r="BW92" s="91"/>
      <c r="BX92" s="91">
        <v>15</v>
      </c>
      <c r="BY92" s="91" t="s">
        <v>288</v>
      </c>
      <c r="BZ92" s="71">
        <v>5.6500000953674316</v>
      </c>
      <c r="CA92" s="71">
        <v>62.25</v>
      </c>
      <c r="CB92" s="71">
        <v>34.189998626708984</v>
      </c>
      <c r="CC92" s="71">
        <v>25.370000839233398</v>
      </c>
      <c r="CD92" s="71">
        <v>16.379999160766602</v>
      </c>
      <c r="CE92" s="71">
        <v>6.7600002288818359</v>
      </c>
      <c r="CF92" s="71">
        <v>3.190000057220459</v>
      </c>
      <c r="CG92" s="71">
        <v>7.25</v>
      </c>
      <c r="CH92" s="91"/>
    </row>
    <row r="93" spans="1:86">
      <c r="A93" s="1">
        <v>1981</v>
      </c>
      <c r="G93" s="8"/>
      <c r="H93" s="8"/>
      <c r="I93" s="8"/>
      <c r="J93" s="8"/>
      <c r="K93" s="8"/>
      <c r="L93" s="8"/>
      <c r="M93" s="8"/>
      <c r="N93" s="8"/>
      <c r="O93" s="8"/>
      <c r="P93" s="8"/>
      <c r="Q93" s="8"/>
      <c r="R93" s="8"/>
      <c r="S93" s="8"/>
      <c r="T93" s="8"/>
      <c r="U93" s="8"/>
      <c r="V93" s="8"/>
      <c r="W93" s="8"/>
      <c r="X93" s="8"/>
      <c r="Y93" s="8"/>
      <c r="Z93" s="8"/>
      <c r="AA93" s="8"/>
      <c r="AB93" s="8"/>
      <c r="AC93" s="8"/>
      <c r="AD93" s="8"/>
      <c r="AE93" s="8"/>
      <c r="AO93" s="8"/>
      <c r="AP93" s="8"/>
      <c r="AQ93" s="8"/>
      <c r="AR93" s="8"/>
      <c r="AS93" s="8"/>
      <c r="AT93" s="8"/>
      <c r="AU93" s="8"/>
      <c r="AV93" s="8"/>
      <c r="AW93" s="8"/>
      <c r="AX93" s="8"/>
      <c r="AY93" s="8"/>
      <c r="AZ93" s="8"/>
      <c r="BA93" s="8"/>
      <c r="BB93" s="8"/>
      <c r="BC93" s="8"/>
      <c r="BD93" s="8"/>
      <c r="BE93" s="8"/>
      <c r="BF93" s="8"/>
      <c r="BG93" s="8"/>
      <c r="BH93" s="8"/>
      <c r="BI93" s="8"/>
      <c r="BK93" s="91"/>
      <c r="BL93" s="91"/>
      <c r="BM93" s="68"/>
      <c r="BN93" s="68"/>
      <c r="BO93" s="68"/>
      <c r="BP93" s="68"/>
      <c r="BQ93" s="68"/>
      <c r="BR93" s="68"/>
      <c r="BS93" s="68"/>
      <c r="BT93" s="68"/>
      <c r="BU93" s="91"/>
      <c r="BV93" s="91"/>
      <c r="BW93" s="91"/>
      <c r="BX93" s="91"/>
      <c r="BY93" s="91"/>
      <c r="BZ93" s="71"/>
      <c r="CA93" s="71"/>
      <c r="CB93" s="71"/>
      <c r="CC93" s="71"/>
      <c r="CD93" s="71"/>
      <c r="CE93" s="71"/>
      <c r="CF93" s="71"/>
      <c r="CG93" s="71"/>
      <c r="CH93" s="91"/>
    </row>
    <row r="94" spans="1:86">
      <c r="A94" s="1">
        <v>1982</v>
      </c>
      <c r="G94" s="8"/>
      <c r="H94" s="8"/>
      <c r="I94" s="8"/>
      <c r="J94" s="8"/>
      <c r="K94" s="8"/>
      <c r="L94" s="8"/>
      <c r="M94" s="8"/>
      <c r="N94" s="8"/>
      <c r="O94" s="8"/>
      <c r="P94" s="8"/>
      <c r="Q94" s="8"/>
      <c r="R94" s="8"/>
      <c r="S94" s="8"/>
      <c r="T94" s="8"/>
      <c r="U94" s="8"/>
      <c r="V94" s="8"/>
      <c r="W94" s="8"/>
      <c r="X94" s="8"/>
      <c r="Y94" s="8"/>
      <c r="Z94" s="8"/>
      <c r="AA94" s="8"/>
      <c r="AB94" s="8"/>
      <c r="AC94" s="8"/>
      <c r="AD94" s="8"/>
      <c r="AE94" s="8"/>
      <c r="AO94" s="8"/>
      <c r="AP94" s="8"/>
      <c r="AQ94" s="8"/>
      <c r="AR94" s="8"/>
      <c r="AS94" s="8"/>
      <c r="AT94" s="8"/>
      <c r="AU94" s="8"/>
      <c r="AV94" s="8"/>
      <c r="AW94" s="8"/>
      <c r="AX94" s="8"/>
      <c r="AY94" s="8"/>
      <c r="AZ94" s="8"/>
      <c r="BA94" s="8"/>
      <c r="BB94" s="8"/>
      <c r="BC94" s="8"/>
      <c r="BD94" s="8"/>
      <c r="BE94" s="8"/>
      <c r="BF94" s="8"/>
      <c r="BG94" s="8"/>
      <c r="BH94" s="8"/>
      <c r="BI94" s="8"/>
      <c r="BK94" s="91"/>
      <c r="BL94" s="91"/>
      <c r="BM94" s="68"/>
      <c r="BN94" s="68"/>
      <c r="BO94" s="68"/>
      <c r="BP94" s="68"/>
      <c r="BQ94" s="68"/>
      <c r="BR94" s="68"/>
      <c r="BS94" s="68"/>
      <c r="BT94" s="68"/>
      <c r="BU94" s="91"/>
      <c r="BV94" s="91"/>
      <c r="BW94" s="91"/>
      <c r="BX94" s="91"/>
      <c r="BY94" s="91"/>
      <c r="BZ94" s="71"/>
      <c r="CA94" s="71"/>
      <c r="CB94" s="71"/>
      <c r="CC94" s="71"/>
      <c r="CD94" s="71"/>
      <c r="CE94" s="71"/>
      <c r="CF94" s="71"/>
      <c r="CG94" s="71"/>
      <c r="CH94" s="91"/>
    </row>
    <row r="95" spans="1:86">
      <c r="A95" s="1">
        <v>1983</v>
      </c>
      <c r="G95" s="8"/>
      <c r="H95" s="8"/>
      <c r="I95" s="8"/>
      <c r="J95" s="8"/>
      <c r="K95" s="8"/>
      <c r="L95" s="8"/>
      <c r="M95" s="8"/>
      <c r="N95" s="8"/>
      <c r="O95" s="8"/>
      <c r="P95" s="8"/>
      <c r="Q95" s="8"/>
      <c r="R95" s="8"/>
      <c r="S95" s="8"/>
      <c r="T95" s="8"/>
      <c r="U95" s="8"/>
      <c r="V95" s="8"/>
      <c r="W95" s="8"/>
      <c r="X95" s="8"/>
      <c r="Y95" s="8"/>
      <c r="Z95" s="8"/>
      <c r="AA95" s="8"/>
      <c r="AB95" s="8"/>
      <c r="AC95" s="8"/>
      <c r="AD95" s="8"/>
      <c r="AE95" s="8"/>
      <c r="AO95" s="8"/>
      <c r="AP95" s="8"/>
      <c r="AQ95" s="8"/>
      <c r="AR95" s="8"/>
      <c r="AS95" s="8"/>
      <c r="AT95" s="8"/>
      <c r="AU95" s="8"/>
      <c r="AV95" s="8"/>
      <c r="AW95" s="8"/>
      <c r="AX95" s="8"/>
      <c r="AY95" s="8"/>
      <c r="AZ95" s="8"/>
      <c r="BA95" s="8"/>
      <c r="BB95" s="8"/>
      <c r="BC95" s="8"/>
      <c r="BD95" s="8"/>
      <c r="BE95" s="8"/>
      <c r="BF95" s="8"/>
      <c r="BG95" s="8"/>
      <c r="BH95" s="8"/>
      <c r="BI95" s="8"/>
      <c r="BK95" s="91"/>
      <c r="BL95" s="91"/>
      <c r="BM95" s="68"/>
      <c r="BN95" s="68"/>
      <c r="BO95" s="68"/>
      <c r="BP95" s="68"/>
      <c r="BQ95" s="68"/>
      <c r="BR95" s="68"/>
      <c r="BS95" s="68"/>
      <c r="BT95" s="68"/>
      <c r="BU95" s="91"/>
      <c r="BV95" s="91"/>
      <c r="BW95" s="91"/>
      <c r="BX95" s="91"/>
      <c r="BY95" s="91"/>
      <c r="BZ95" s="71"/>
      <c r="CA95" s="71"/>
      <c r="CB95" s="71"/>
      <c r="CC95" s="71"/>
      <c r="CD95" s="71"/>
      <c r="CE95" s="71"/>
      <c r="CF95" s="71"/>
      <c r="CG95" s="71"/>
      <c r="CH95" s="91"/>
    </row>
    <row r="96" spans="1:86">
      <c r="A96" s="1">
        <v>1984</v>
      </c>
      <c r="G96" s="8"/>
      <c r="H96" s="8"/>
      <c r="I96" s="8"/>
      <c r="J96" s="8"/>
      <c r="K96" s="8"/>
      <c r="L96" s="8"/>
      <c r="M96" s="8"/>
      <c r="N96" s="8"/>
      <c r="O96" s="8"/>
      <c r="P96" s="8"/>
      <c r="Q96" s="8"/>
      <c r="R96" s="8"/>
      <c r="S96" s="8"/>
      <c r="T96" s="8"/>
      <c r="U96" s="8"/>
      <c r="V96" s="8"/>
      <c r="W96" s="8"/>
      <c r="X96" s="8"/>
      <c r="Y96" s="8"/>
      <c r="Z96" s="8"/>
      <c r="AA96" s="8"/>
      <c r="AB96" s="8"/>
      <c r="AC96" s="8"/>
      <c r="AD96" s="8"/>
      <c r="AE96" s="8"/>
      <c r="AO96" s="8"/>
      <c r="AP96" s="8"/>
      <c r="AQ96" s="8"/>
      <c r="AR96" s="8"/>
      <c r="AS96" s="8"/>
      <c r="AT96" s="8"/>
      <c r="AU96" s="8"/>
      <c r="AV96" s="8"/>
      <c r="AW96" s="8"/>
      <c r="AX96" s="8"/>
      <c r="AY96" s="8"/>
      <c r="AZ96" s="8"/>
      <c r="BA96" s="8"/>
      <c r="BB96" s="8"/>
      <c r="BC96" s="8"/>
      <c r="BD96" s="8"/>
      <c r="BE96" s="8"/>
      <c r="BF96" s="8"/>
      <c r="BG96" s="8"/>
      <c r="BH96" s="8"/>
      <c r="BI96" s="8"/>
      <c r="BK96" s="91"/>
      <c r="BL96" s="91"/>
      <c r="BM96" s="68"/>
      <c r="BN96" s="68"/>
      <c r="BO96" s="68"/>
      <c r="BP96" s="68"/>
      <c r="BQ96" s="68"/>
      <c r="BR96" s="68"/>
      <c r="BS96" s="68"/>
      <c r="BT96" s="68"/>
      <c r="BU96" s="91"/>
      <c r="BV96" s="91"/>
      <c r="BW96" s="91"/>
      <c r="BX96" s="91"/>
      <c r="BY96" s="91"/>
      <c r="BZ96" s="71"/>
      <c r="CA96" s="71"/>
      <c r="CB96" s="71"/>
      <c r="CC96" s="71"/>
      <c r="CD96" s="71"/>
      <c r="CE96" s="71"/>
      <c r="CF96" s="71"/>
      <c r="CG96" s="71"/>
      <c r="CH96" s="91"/>
    </row>
    <row r="97" spans="1:86">
      <c r="A97" s="1">
        <v>1985</v>
      </c>
      <c r="G97" s="18">
        <v>94.83</v>
      </c>
      <c r="H97" s="18">
        <v>97.99</v>
      </c>
      <c r="I97" s="18"/>
      <c r="J97" s="8">
        <v>6.7439999999999998</v>
      </c>
      <c r="K97" s="8">
        <v>6.5819999999999999</v>
      </c>
      <c r="L97" s="8">
        <v>6.8940000000000001</v>
      </c>
      <c r="M97" s="8">
        <v>5.2409999999999997</v>
      </c>
      <c r="N97" s="8">
        <v>5.13</v>
      </c>
      <c r="O97" s="8">
        <v>5.343</v>
      </c>
      <c r="P97" s="8">
        <v>1.24</v>
      </c>
      <c r="Q97" s="8">
        <v>1.1859999999999999</v>
      </c>
      <c r="R97" s="8">
        <v>1.2889999999999999</v>
      </c>
      <c r="S97" s="8">
        <v>0.26300000000000001</v>
      </c>
      <c r="T97" s="8">
        <v>0.26600000000000001</v>
      </c>
      <c r="U97" s="8">
        <v>0.26100000000000001</v>
      </c>
      <c r="V97" s="8"/>
      <c r="W97" s="8">
        <v>1</v>
      </c>
      <c r="X97" s="8">
        <v>1</v>
      </c>
      <c r="Y97" s="8">
        <v>1</v>
      </c>
      <c r="Z97" s="8">
        <v>0.7</v>
      </c>
      <c r="AA97" s="8">
        <v>0.66</v>
      </c>
      <c r="AB97" s="8">
        <v>0.75</v>
      </c>
      <c r="AC97" s="8">
        <v>0.36399999999999999</v>
      </c>
      <c r="AD97" s="8">
        <v>0.34200000000000003</v>
      </c>
      <c r="AE97" s="8">
        <v>0.38800000000000001</v>
      </c>
      <c r="AO97" s="8">
        <v>7</v>
      </c>
      <c r="AP97" s="8">
        <v>7.7</v>
      </c>
      <c r="AQ97" s="8">
        <v>6.4</v>
      </c>
      <c r="AR97" s="8">
        <v>63.2</v>
      </c>
      <c r="AS97" s="8">
        <v>62.6</v>
      </c>
      <c r="AT97" s="8">
        <v>63.42</v>
      </c>
      <c r="AU97" s="17">
        <v>26.9</v>
      </c>
      <c r="AV97" s="8">
        <v>21.95</v>
      </c>
      <c r="AW97" s="8">
        <v>29.3</v>
      </c>
      <c r="AX97" s="8">
        <v>21.6</v>
      </c>
      <c r="AY97" s="8">
        <v>21.3</v>
      </c>
      <c r="AZ97" s="8">
        <v>21.9</v>
      </c>
      <c r="BA97" s="8">
        <v>9</v>
      </c>
      <c r="BB97" s="8">
        <v>6.1</v>
      </c>
      <c r="BC97" s="17">
        <v>11.7</v>
      </c>
      <c r="BD97" s="17">
        <v>8.1999999999999993</v>
      </c>
      <c r="BE97" s="17">
        <v>8.5</v>
      </c>
      <c r="BF97" s="17">
        <v>8</v>
      </c>
      <c r="BG97" s="17">
        <v>5</v>
      </c>
      <c r="BH97" s="17">
        <v>4.8</v>
      </c>
      <c r="BI97" s="17">
        <v>5.0999999999999996</v>
      </c>
      <c r="BK97" s="91">
        <v>15</v>
      </c>
      <c r="BL97" s="91" t="s">
        <v>288</v>
      </c>
      <c r="BM97" s="68">
        <v>4.7399997711181641</v>
      </c>
      <c r="BN97" s="68">
        <v>57.349998474121094</v>
      </c>
      <c r="BO97" s="68">
        <v>34.5</v>
      </c>
      <c r="BP97" s="68">
        <v>27.229999542236328</v>
      </c>
      <c r="BQ97" s="68">
        <v>15.319999694824219</v>
      </c>
      <c r="BR97" s="68">
        <v>10.710000038146973</v>
      </c>
      <c r="BS97" s="68">
        <v>5.2199997901916504</v>
      </c>
      <c r="BT97" s="68">
        <v>7.8499999046325684</v>
      </c>
      <c r="BU97" s="91">
        <v>20911</v>
      </c>
      <c r="BV97" s="91"/>
      <c r="BW97" s="91"/>
      <c r="BX97" s="91">
        <v>15</v>
      </c>
      <c r="BY97" s="91" t="s">
        <v>288</v>
      </c>
      <c r="BZ97" s="71">
        <v>5.4800000190734863</v>
      </c>
      <c r="CA97" s="71">
        <v>57.259998321533203</v>
      </c>
      <c r="CB97" s="71">
        <v>34.650001525878906</v>
      </c>
      <c r="CC97" s="71">
        <v>26.590000152587891</v>
      </c>
      <c r="CD97" s="71">
        <v>18.069999694824219</v>
      </c>
      <c r="CE97" s="71">
        <v>10.710000038146973</v>
      </c>
      <c r="CF97" s="71">
        <v>5.8400001525878906</v>
      </c>
      <c r="CG97" s="71">
        <v>7.8499999046325684</v>
      </c>
      <c r="CH97" s="91"/>
    </row>
    <row r="98" spans="1:86">
      <c r="A98" s="1">
        <v>1986</v>
      </c>
      <c r="G98" s="8"/>
      <c r="H98" s="8"/>
      <c r="I98" s="8"/>
      <c r="J98" s="8"/>
      <c r="K98" s="8"/>
      <c r="L98" s="8"/>
      <c r="M98" s="8"/>
      <c r="N98" s="8"/>
      <c r="O98" s="8"/>
      <c r="P98" s="8"/>
      <c r="Q98" s="8"/>
      <c r="R98" s="8"/>
      <c r="S98" s="8"/>
      <c r="T98" s="8"/>
      <c r="U98" s="8"/>
      <c r="V98" s="8"/>
      <c r="W98" s="8"/>
      <c r="X98" s="8"/>
      <c r="Y98" s="8"/>
      <c r="Z98" s="8"/>
      <c r="AA98" s="8"/>
      <c r="AB98" s="8"/>
      <c r="AC98" s="8"/>
      <c r="AD98" s="8"/>
      <c r="AE98" s="8"/>
      <c r="AO98" s="8"/>
      <c r="AP98" s="8"/>
      <c r="AQ98" s="8"/>
      <c r="AR98" s="8"/>
      <c r="AS98" s="8"/>
      <c r="AT98" s="8"/>
      <c r="AU98" s="8"/>
      <c r="AV98" s="8"/>
      <c r="AW98" s="8"/>
      <c r="AX98" s="8"/>
      <c r="AY98" s="8"/>
      <c r="AZ98" s="8"/>
      <c r="BA98" s="8"/>
      <c r="BB98" s="8"/>
      <c r="BC98" s="8"/>
      <c r="BD98" s="8"/>
      <c r="BE98" s="8"/>
      <c r="BF98" s="8"/>
      <c r="BG98" s="8"/>
      <c r="BH98" s="8"/>
      <c r="BI98" s="8"/>
      <c r="BK98" s="91"/>
      <c r="BL98" s="91"/>
      <c r="BM98" s="68"/>
      <c r="BN98" s="68"/>
      <c r="BO98" s="68"/>
      <c r="BP98" s="68"/>
      <c r="BQ98" s="68"/>
      <c r="BR98" s="68"/>
      <c r="BS98" s="68"/>
      <c r="BT98" s="68"/>
      <c r="BU98" s="91"/>
      <c r="BV98" s="91"/>
      <c r="BW98" s="91"/>
      <c r="BX98" s="91"/>
      <c r="BY98" s="91"/>
      <c r="BZ98" s="71"/>
      <c r="CA98" s="71"/>
      <c r="CB98" s="71"/>
      <c r="CC98" s="71"/>
      <c r="CD98" s="71"/>
      <c r="CE98" s="71"/>
      <c r="CF98" s="71"/>
      <c r="CG98" s="71"/>
      <c r="CH98" s="91"/>
    </row>
    <row r="99" spans="1:86">
      <c r="A99" s="1">
        <v>1987</v>
      </c>
      <c r="G99" s="8"/>
      <c r="H99" s="8"/>
      <c r="I99" s="8"/>
      <c r="J99" s="8"/>
      <c r="K99" s="8"/>
      <c r="L99" s="8"/>
      <c r="M99" s="8"/>
      <c r="N99" s="8"/>
      <c r="O99" s="8"/>
      <c r="P99" s="8"/>
      <c r="Q99" s="8"/>
      <c r="R99" s="8"/>
      <c r="S99" s="8"/>
      <c r="T99" s="8"/>
      <c r="U99" s="8"/>
      <c r="V99" s="8"/>
      <c r="W99" s="8"/>
      <c r="X99" s="8"/>
      <c r="Y99" s="8"/>
      <c r="Z99" s="8"/>
      <c r="AA99" s="8"/>
      <c r="AB99" s="8"/>
      <c r="AC99" s="8"/>
      <c r="AD99" s="8"/>
      <c r="AE99" s="8"/>
      <c r="AO99" s="8"/>
      <c r="AP99" s="8"/>
      <c r="AQ99" s="8"/>
      <c r="AR99" s="8"/>
      <c r="AS99" s="8"/>
      <c r="AT99" s="8"/>
      <c r="AU99" s="8"/>
      <c r="AV99" s="8"/>
      <c r="AW99" s="8"/>
      <c r="AX99" s="8"/>
      <c r="AY99" s="8"/>
      <c r="AZ99" s="8"/>
      <c r="BA99" s="8"/>
      <c r="BB99" s="8"/>
      <c r="BC99" s="8"/>
      <c r="BD99" s="8"/>
      <c r="BE99" s="8"/>
      <c r="BF99" s="8"/>
      <c r="BG99" s="8"/>
      <c r="BH99" s="8"/>
      <c r="BI99" s="8"/>
      <c r="BK99" s="91"/>
      <c r="BL99" s="91"/>
      <c r="BM99" s="68"/>
      <c r="BN99" s="68"/>
      <c r="BO99" s="68"/>
      <c r="BP99" s="68"/>
      <c r="BQ99" s="68"/>
      <c r="BR99" s="68"/>
      <c r="BS99" s="68"/>
      <c r="BT99" s="68"/>
      <c r="BU99" s="91"/>
      <c r="BV99" s="91"/>
      <c r="BW99" s="91"/>
      <c r="BX99" s="91"/>
      <c r="BY99" s="91"/>
      <c r="BZ99" s="71"/>
      <c r="CA99" s="71"/>
      <c r="CB99" s="71"/>
      <c r="CC99" s="71"/>
      <c r="CD99" s="71"/>
      <c r="CE99" s="71"/>
      <c r="CF99" s="71"/>
      <c r="CG99" s="71"/>
      <c r="CH99" s="91"/>
    </row>
    <row r="100" spans="1:86">
      <c r="A100" s="1">
        <v>1988</v>
      </c>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O100" s="8"/>
      <c r="AP100" s="8"/>
      <c r="AQ100" s="8"/>
      <c r="AR100" s="8"/>
      <c r="AS100" s="8"/>
      <c r="AT100" s="8"/>
      <c r="AU100" s="8"/>
      <c r="AV100" s="8"/>
      <c r="AW100" s="8"/>
      <c r="AX100" s="8"/>
      <c r="AY100" s="8"/>
      <c r="AZ100" s="8"/>
      <c r="BA100" s="8"/>
      <c r="BB100" s="8"/>
      <c r="BC100" s="8"/>
      <c r="BD100" s="8"/>
      <c r="BE100" s="8"/>
      <c r="BF100" s="8"/>
      <c r="BG100" s="8"/>
      <c r="BH100" s="8"/>
      <c r="BI100" s="8"/>
      <c r="BK100" s="91"/>
      <c r="BL100" s="91"/>
      <c r="BM100" s="68"/>
      <c r="BN100" s="68"/>
      <c r="BO100" s="68"/>
      <c r="BP100" s="68"/>
      <c r="BQ100" s="68"/>
      <c r="BR100" s="68"/>
      <c r="BS100" s="68"/>
      <c r="BT100" s="68"/>
      <c r="BU100" s="91"/>
      <c r="BV100" s="91"/>
      <c r="BW100" s="91"/>
      <c r="BX100" s="91"/>
      <c r="BY100" s="91"/>
      <c r="BZ100" s="71"/>
      <c r="CA100" s="71"/>
      <c r="CB100" s="71"/>
      <c r="CC100" s="71"/>
      <c r="CD100" s="71"/>
      <c r="CE100" s="71"/>
      <c r="CF100" s="71"/>
      <c r="CG100" s="71"/>
      <c r="CH100" s="91"/>
    </row>
    <row r="101" spans="1:86">
      <c r="A101" s="1">
        <v>1989</v>
      </c>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O101" s="8"/>
      <c r="AP101" s="8"/>
      <c r="AQ101" s="8"/>
      <c r="AR101" s="8"/>
      <c r="AS101" s="8"/>
      <c r="AT101" s="8"/>
      <c r="AU101" s="8"/>
      <c r="AV101" s="8"/>
      <c r="AW101" s="8"/>
      <c r="AX101" s="8"/>
      <c r="AY101" s="8"/>
      <c r="AZ101" s="8"/>
      <c r="BA101" s="8"/>
      <c r="BB101" s="8"/>
      <c r="BC101" s="8"/>
      <c r="BD101" s="8"/>
      <c r="BE101" s="8"/>
      <c r="BF101" s="8"/>
      <c r="BG101" s="8"/>
      <c r="BH101" s="8"/>
      <c r="BI101" s="8"/>
      <c r="BK101" s="91"/>
      <c r="BL101" s="91"/>
      <c r="BM101" s="68"/>
      <c r="BN101" s="68"/>
      <c r="BO101" s="68"/>
      <c r="BP101" s="68"/>
      <c r="BQ101" s="68"/>
      <c r="BR101" s="68"/>
      <c r="BS101" s="68"/>
      <c r="BT101" s="68"/>
      <c r="BU101" s="91"/>
      <c r="BV101" s="91"/>
      <c r="BW101" s="91"/>
      <c r="BX101" s="91"/>
      <c r="BY101" s="91"/>
      <c r="BZ101" s="71"/>
      <c r="CA101" s="71"/>
      <c r="CB101" s="71"/>
      <c r="CC101" s="71"/>
      <c r="CD101" s="71"/>
      <c r="CE101" s="71"/>
      <c r="CF101" s="71"/>
      <c r="CG101" s="71"/>
      <c r="CH101" s="91"/>
    </row>
    <row r="102" spans="1:86">
      <c r="A102" s="1">
        <v>1990</v>
      </c>
      <c r="G102" s="18">
        <v>95.57</v>
      </c>
      <c r="H102" s="18">
        <v>98.36</v>
      </c>
      <c r="I102" s="18"/>
      <c r="J102" s="8">
        <v>7.7670000000000003</v>
      </c>
      <c r="K102" s="8">
        <v>7.7960000000000003</v>
      </c>
      <c r="L102" s="8">
        <v>7.7409999999999997</v>
      </c>
      <c r="M102" s="8">
        <v>5.8140000000000001</v>
      </c>
      <c r="N102" s="8">
        <v>5.8630000000000004</v>
      </c>
      <c r="O102" s="8">
        <v>5.7679999999999998</v>
      </c>
      <c r="P102" s="8">
        <v>1.569</v>
      </c>
      <c r="Q102" s="8">
        <v>1.5509999999999999</v>
      </c>
      <c r="R102" s="8">
        <v>1.5860000000000001</v>
      </c>
      <c r="S102" s="8">
        <v>0.38400000000000001</v>
      </c>
      <c r="T102" s="8">
        <v>0.38200000000000001</v>
      </c>
      <c r="U102" s="19">
        <v>0.39500000000000002</v>
      </c>
      <c r="V102" s="19"/>
      <c r="W102" s="8">
        <v>1.0625</v>
      </c>
      <c r="X102" s="8">
        <v>1.0444</v>
      </c>
      <c r="Y102" s="8">
        <v>1.0811999999999999</v>
      </c>
      <c r="Z102" s="8">
        <v>0.71099999999999997</v>
      </c>
      <c r="AA102" s="8"/>
      <c r="AB102" s="8"/>
      <c r="AC102" s="8"/>
      <c r="AD102" s="8"/>
      <c r="AE102" s="8"/>
      <c r="AO102" s="17">
        <v>5.7</v>
      </c>
      <c r="AP102" s="17">
        <v>5.2</v>
      </c>
      <c r="AQ102" s="17">
        <v>6.2</v>
      </c>
      <c r="AR102" s="17">
        <v>56.9</v>
      </c>
      <c r="AS102" s="17">
        <v>56.2</v>
      </c>
      <c r="AT102" s="17">
        <v>57.5</v>
      </c>
      <c r="AU102" s="17">
        <v>34.6</v>
      </c>
      <c r="AV102" s="17">
        <v>34.5</v>
      </c>
      <c r="AW102" s="17">
        <v>34.700000000000003</v>
      </c>
      <c r="AX102" s="8">
        <v>25.3</v>
      </c>
      <c r="AY102" s="17">
        <v>26.2</v>
      </c>
      <c r="AZ102" s="17">
        <v>24.5</v>
      </c>
      <c r="BA102" s="17">
        <v>10.5</v>
      </c>
      <c r="BB102" s="17">
        <v>7.7</v>
      </c>
      <c r="BC102" s="17">
        <v>13.1</v>
      </c>
      <c r="BD102" s="17">
        <v>12</v>
      </c>
      <c r="BE102" s="17">
        <v>12.2</v>
      </c>
      <c r="BF102" s="17">
        <v>11.8</v>
      </c>
      <c r="BG102" s="17">
        <v>7.2</v>
      </c>
      <c r="BH102" s="17">
        <v>6.9</v>
      </c>
      <c r="BI102" s="17">
        <v>7.5</v>
      </c>
      <c r="BK102" s="91">
        <v>15</v>
      </c>
      <c r="BL102" s="91" t="s">
        <v>288</v>
      </c>
      <c r="BM102" s="68">
        <v>4.8000001907348633</v>
      </c>
      <c r="BN102" s="68">
        <v>51.330001831054688</v>
      </c>
      <c r="BO102" s="68">
        <v>32.990001678466797</v>
      </c>
      <c r="BP102" s="68">
        <v>30.709999084472656</v>
      </c>
      <c r="BQ102" s="68">
        <v>17.790000915527344</v>
      </c>
      <c r="BR102" s="68">
        <v>13.189999580383301</v>
      </c>
      <c r="BS102" s="68">
        <v>5.7699999809265137</v>
      </c>
      <c r="BT102" s="68">
        <v>8.3400001525878906</v>
      </c>
      <c r="BU102" s="91">
        <v>22566</v>
      </c>
      <c r="BV102" s="91"/>
      <c r="BW102" s="91"/>
      <c r="BX102" s="91">
        <v>15</v>
      </c>
      <c r="BY102" s="91" t="s">
        <v>288</v>
      </c>
      <c r="BZ102" s="71">
        <v>5.1500000953674316</v>
      </c>
      <c r="CA102" s="71">
        <v>51.540000915527344</v>
      </c>
      <c r="CB102" s="71">
        <v>32.939998626708984</v>
      </c>
      <c r="CC102" s="71">
        <v>29.600000381469727</v>
      </c>
      <c r="CD102" s="71">
        <v>20.180000305175781</v>
      </c>
      <c r="CE102" s="71">
        <v>13.739999771118164</v>
      </c>
      <c r="CF102" s="71">
        <v>6.880000114440918</v>
      </c>
      <c r="CG102" s="71">
        <v>8.380000114440918</v>
      </c>
      <c r="CH102" s="91"/>
    </row>
    <row r="103" spans="1:86">
      <c r="A103" s="1">
        <v>1991</v>
      </c>
      <c r="C103">
        <v>416466</v>
      </c>
      <c r="D103">
        <v>479017</v>
      </c>
      <c r="E103">
        <v>10468871</v>
      </c>
      <c r="F103">
        <v>11252961</v>
      </c>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G103">
        <v>330056</v>
      </c>
      <c r="AH103">
        <v>436166</v>
      </c>
      <c r="AI103">
        <v>5589478</v>
      </c>
      <c r="AJ103">
        <v>6020889</v>
      </c>
      <c r="AK103">
        <v>3472189</v>
      </c>
      <c r="AL103">
        <v>3493123</v>
      </c>
      <c r="AM103">
        <v>1509667</v>
      </c>
      <c r="AN103">
        <v>1563131</v>
      </c>
      <c r="AO103" s="8"/>
      <c r="AP103" s="8"/>
      <c r="AQ103" s="8"/>
      <c r="AR103" s="8"/>
      <c r="AS103" s="8"/>
      <c r="AT103" s="8"/>
      <c r="AU103" s="8"/>
      <c r="AV103" s="8"/>
      <c r="AW103" s="8"/>
      <c r="AX103" s="8"/>
      <c r="AY103" s="8"/>
      <c r="AZ103" s="8"/>
      <c r="BA103" s="8"/>
      <c r="BB103" s="8"/>
      <c r="BC103" s="8"/>
      <c r="BD103" s="8"/>
      <c r="BE103" s="8"/>
      <c r="BF103" s="8"/>
      <c r="BG103" s="8"/>
      <c r="BH103" s="8"/>
      <c r="BI103" s="8"/>
      <c r="BK103" s="91"/>
      <c r="BL103" s="91"/>
      <c r="BM103" s="68"/>
      <c r="BN103" s="68"/>
      <c r="BO103" s="68"/>
      <c r="BP103" s="68"/>
      <c r="BQ103" s="68"/>
      <c r="BR103" s="68"/>
      <c r="BS103" s="68"/>
      <c r="BT103" s="68"/>
      <c r="BU103" s="91"/>
      <c r="BV103" s="91"/>
      <c r="BW103" s="91"/>
      <c r="BX103" s="91"/>
      <c r="BY103" s="91"/>
      <c r="BZ103" s="71"/>
      <c r="CA103" s="71"/>
      <c r="CB103" s="71"/>
      <c r="CC103" s="71"/>
      <c r="CD103" s="71"/>
      <c r="CE103" s="71"/>
      <c r="CF103" s="71"/>
      <c r="CG103" s="71"/>
      <c r="CH103" s="91"/>
    </row>
    <row r="104" spans="1:86">
      <c r="A104" s="1">
        <v>1992</v>
      </c>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O104" s="8"/>
      <c r="AP104" s="8"/>
      <c r="AQ104" s="8"/>
      <c r="AR104" s="8"/>
      <c r="AS104" s="8"/>
      <c r="AT104" s="8"/>
      <c r="AU104" s="8"/>
      <c r="AV104" s="8"/>
      <c r="AW104" s="8"/>
      <c r="AX104" s="8"/>
      <c r="AY104" s="8"/>
      <c r="AZ104" s="8"/>
      <c r="BA104" s="8"/>
      <c r="BB104" s="8"/>
      <c r="BC104" s="8"/>
      <c r="BD104" s="8"/>
      <c r="BE104" s="8"/>
      <c r="BF104" s="8"/>
      <c r="BG104" s="8"/>
      <c r="BH104" s="8"/>
      <c r="BI104" s="8"/>
      <c r="BK104" s="91"/>
      <c r="BL104" s="91"/>
      <c r="BM104" s="68"/>
      <c r="BN104" s="68"/>
      <c r="BO104" s="68"/>
      <c r="BP104" s="68"/>
      <c r="BQ104" s="68"/>
      <c r="BR104" s="68"/>
      <c r="BS104" s="68"/>
      <c r="BT104" s="68"/>
      <c r="BU104" s="91"/>
      <c r="BV104" s="91"/>
      <c r="BW104" s="91"/>
      <c r="BX104" s="91"/>
      <c r="BY104" s="91"/>
      <c r="BZ104" s="71"/>
      <c r="CA104" s="71"/>
      <c r="CB104" s="71"/>
      <c r="CC104" s="71"/>
      <c r="CD104" s="71"/>
      <c r="CE104" s="71"/>
      <c r="CF104" s="71"/>
      <c r="CG104" s="71"/>
      <c r="CH104" s="91"/>
    </row>
    <row r="105" spans="1:86">
      <c r="A105" s="1">
        <v>1993</v>
      </c>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O105" s="8"/>
      <c r="AP105" s="8"/>
      <c r="AQ105" s="8"/>
      <c r="AR105" s="8"/>
      <c r="AS105" s="8"/>
      <c r="AT105" s="8"/>
      <c r="AU105" s="8"/>
      <c r="AV105" s="8"/>
      <c r="AW105" s="8"/>
      <c r="AX105" s="8"/>
      <c r="AY105" s="8"/>
      <c r="AZ105" s="8"/>
      <c r="BA105" s="8"/>
      <c r="BB105" s="8"/>
      <c r="BC105" s="8"/>
      <c r="BD105" s="8"/>
      <c r="BE105" s="8"/>
      <c r="BF105" s="8"/>
      <c r="BG105" s="8"/>
      <c r="BH105" s="8"/>
      <c r="BI105" s="8"/>
      <c r="BK105" s="91"/>
      <c r="BL105" s="91"/>
      <c r="BM105" s="68"/>
      <c r="BN105" s="68"/>
      <c r="BO105" s="68"/>
      <c r="BP105" s="68"/>
      <c r="BQ105" s="68"/>
      <c r="BR105" s="68"/>
      <c r="BS105" s="68"/>
      <c r="BT105" s="68"/>
      <c r="BU105" s="91"/>
      <c r="BV105" s="91"/>
      <c r="BW105" s="91"/>
      <c r="BX105" s="91"/>
      <c r="BY105" s="91"/>
      <c r="BZ105" s="71"/>
      <c r="CA105" s="71"/>
      <c r="CB105" s="71"/>
      <c r="CC105" s="71"/>
      <c r="CD105" s="71"/>
      <c r="CE105" s="71"/>
      <c r="CF105" s="71"/>
      <c r="CG105" s="71"/>
      <c r="CH105" s="91"/>
    </row>
    <row r="106" spans="1:86">
      <c r="A106" s="1">
        <v>1994</v>
      </c>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O106" s="8"/>
      <c r="AP106" s="8"/>
      <c r="AQ106" s="8"/>
      <c r="AR106" s="8"/>
      <c r="AS106" s="8"/>
      <c r="AT106" s="8"/>
      <c r="AU106" s="8"/>
      <c r="AV106" s="8"/>
      <c r="AW106" s="8"/>
      <c r="AX106" s="8"/>
      <c r="AY106" s="8"/>
      <c r="AZ106" s="8"/>
      <c r="BA106" s="8"/>
      <c r="BB106" s="8"/>
      <c r="BC106" s="8"/>
      <c r="BD106" s="8"/>
      <c r="BE106" s="8"/>
      <c r="BF106" s="8"/>
      <c r="BG106" s="8"/>
      <c r="BH106" s="8"/>
      <c r="BI106" s="8"/>
      <c r="BK106" s="91"/>
      <c r="BL106" s="91"/>
      <c r="BM106" s="68"/>
      <c r="BN106" s="68"/>
      <c r="BO106" s="68"/>
      <c r="BP106" s="68"/>
      <c r="BQ106" s="68"/>
      <c r="BR106" s="68"/>
      <c r="BS106" s="68"/>
      <c r="BT106" s="68"/>
      <c r="BU106" s="91"/>
      <c r="BV106" s="91"/>
      <c r="BW106" s="91"/>
      <c r="BX106" s="91"/>
      <c r="BY106" s="91"/>
      <c r="BZ106" s="71"/>
      <c r="CA106" s="71"/>
      <c r="CB106" s="71"/>
      <c r="CC106" s="71"/>
      <c r="CD106" s="71"/>
      <c r="CE106" s="71"/>
      <c r="CF106" s="71"/>
      <c r="CG106" s="71"/>
      <c r="CH106" s="91"/>
    </row>
    <row r="107" spans="1:86">
      <c r="A107" s="1">
        <v>1995</v>
      </c>
      <c r="G107" s="18">
        <v>96.26</v>
      </c>
      <c r="H107" s="18">
        <v>98.61</v>
      </c>
      <c r="I107" s="18"/>
      <c r="J107" s="8">
        <v>8.1189999999999998</v>
      </c>
      <c r="K107" s="8">
        <v>8.0589999999999993</v>
      </c>
      <c r="L107" s="8">
        <v>8.1750000000000007</v>
      </c>
      <c r="M107" s="8">
        <v>5.8390000000000004</v>
      </c>
      <c r="N107" s="8">
        <v>5.835</v>
      </c>
      <c r="O107" s="8">
        <v>5.843</v>
      </c>
      <c r="P107" s="8">
        <v>1.7629999999999999</v>
      </c>
      <c r="Q107" s="8">
        <v>1.7110000000000001</v>
      </c>
      <c r="R107" s="8">
        <v>1.8089999999999999</v>
      </c>
      <c r="S107" s="8">
        <v>0.51800000000000002</v>
      </c>
      <c r="T107" s="8">
        <v>0.51300000000000001</v>
      </c>
      <c r="U107" s="19">
        <v>0.47399999999999998</v>
      </c>
      <c r="V107" s="19"/>
      <c r="W107" s="8">
        <v>1.1276999999999999</v>
      </c>
      <c r="X107" s="8">
        <v>1.1325000000000001</v>
      </c>
      <c r="Y107" s="8">
        <v>1.1228</v>
      </c>
      <c r="Z107" s="8">
        <v>0.72689999999999999</v>
      </c>
      <c r="AA107" s="8">
        <v>0.7</v>
      </c>
      <c r="AB107" s="8">
        <v>0.75449999999999995</v>
      </c>
      <c r="AC107" s="8">
        <v>0.37690000000000001</v>
      </c>
      <c r="AD107" s="8">
        <v>0.31830000000000003</v>
      </c>
      <c r="AE107" s="8">
        <v>0.4365</v>
      </c>
      <c r="AO107" s="17">
        <v>6.3</v>
      </c>
      <c r="AP107" s="17">
        <v>6.6</v>
      </c>
      <c r="AQ107" s="17">
        <v>6</v>
      </c>
      <c r="AR107" s="17">
        <v>52.7</v>
      </c>
      <c r="AS107" s="17">
        <v>52.1</v>
      </c>
      <c r="AT107" s="17">
        <v>53.2</v>
      </c>
      <c r="AU107" s="17">
        <v>32</v>
      </c>
      <c r="AV107" s="17">
        <v>31.9</v>
      </c>
      <c r="AW107" s="17">
        <v>32.1</v>
      </c>
      <c r="AX107" s="8">
        <v>24.9</v>
      </c>
      <c r="AY107" s="17">
        <v>25</v>
      </c>
      <c r="AZ107" s="17">
        <v>24.9</v>
      </c>
      <c r="BA107" s="17">
        <v>10.4</v>
      </c>
      <c r="BB107" s="17">
        <v>7.2</v>
      </c>
      <c r="BC107" s="17">
        <v>13.3</v>
      </c>
      <c r="BD107" s="17">
        <v>16.2</v>
      </c>
      <c r="BE107" s="17">
        <v>16.399999999999999</v>
      </c>
      <c r="BF107" s="17">
        <v>15.9</v>
      </c>
      <c r="BG107" s="17">
        <v>9.6999999999999993</v>
      </c>
      <c r="BH107" s="17">
        <v>9.1999999999999993</v>
      </c>
      <c r="BI107" s="17">
        <v>10.199999999999999</v>
      </c>
      <c r="BK107" s="91">
        <v>15</v>
      </c>
      <c r="BL107" s="91" t="s">
        <v>288</v>
      </c>
      <c r="BM107" s="68">
        <v>4.0300002098083496</v>
      </c>
      <c r="BN107" s="68">
        <v>48.979999542236328</v>
      </c>
      <c r="BO107" s="68">
        <v>34.680000305175781</v>
      </c>
      <c r="BP107" s="68">
        <v>35.569999694824219</v>
      </c>
      <c r="BQ107" s="68">
        <v>21.079999923706055</v>
      </c>
      <c r="BR107" s="68">
        <v>11.439999580383301</v>
      </c>
      <c r="BS107" s="68">
        <v>4.3899998664855957</v>
      </c>
      <c r="BT107" s="68">
        <v>8.6000003814697266</v>
      </c>
      <c r="BU107" s="91">
        <v>24666</v>
      </c>
      <c r="BV107" s="91"/>
      <c r="BW107" s="91"/>
      <c r="BX107" s="91">
        <v>15</v>
      </c>
      <c r="BY107" s="91" t="s">
        <v>288</v>
      </c>
      <c r="BZ107" s="71">
        <v>4.380000114440918</v>
      </c>
      <c r="CA107" s="71">
        <v>48.400001525878906</v>
      </c>
      <c r="CB107" s="71">
        <v>34.290000915527344</v>
      </c>
      <c r="CC107" s="71">
        <v>34.549999237060547</v>
      </c>
      <c r="CD107" s="71">
        <v>23.159999847412109</v>
      </c>
      <c r="CE107" s="71">
        <v>12.680000305175781</v>
      </c>
      <c r="CF107" s="71">
        <v>5.7100000381469727</v>
      </c>
      <c r="CG107" s="71">
        <v>8.6999998092651367</v>
      </c>
      <c r="CH107" s="91"/>
    </row>
    <row r="108" spans="1:86">
      <c r="A108" s="1">
        <v>1996</v>
      </c>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O108" s="8"/>
      <c r="AP108" s="8"/>
      <c r="AQ108" s="8"/>
      <c r="AR108" s="8"/>
      <c r="AS108" s="8"/>
      <c r="AT108" s="8"/>
      <c r="AU108" s="8"/>
      <c r="AV108" s="8"/>
      <c r="AW108" s="8"/>
      <c r="AX108" s="8"/>
      <c r="AY108" s="8"/>
      <c r="AZ108" s="8"/>
      <c r="BA108" s="8"/>
      <c r="BB108" s="8"/>
      <c r="BC108" s="8"/>
      <c r="BD108" s="8"/>
      <c r="BE108" s="8"/>
      <c r="BF108" s="8"/>
      <c r="BG108" s="8"/>
      <c r="BH108" s="8"/>
      <c r="BI108" s="8"/>
      <c r="BK108" s="91"/>
      <c r="BL108" s="91"/>
      <c r="BM108" s="68"/>
      <c r="BN108" s="68"/>
      <c r="BO108" s="68"/>
      <c r="BP108" s="68"/>
      <c r="BQ108" s="68"/>
      <c r="BR108" s="68"/>
      <c r="BS108" s="68"/>
      <c r="BT108" s="68"/>
      <c r="BU108" s="91"/>
      <c r="BV108" s="91"/>
      <c r="BW108" s="91"/>
      <c r="BX108" s="91"/>
      <c r="BY108" s="91"/>
      <c r="BZ108" s="71"/>
      <c r="CA108" s="71"/>
      <c r="CB108" s="71"/>
      <c r="CC108" s="71"/>
      <c r="CD108" s="71"/>
      <c r="CE108" s="71"/>
      <c r="CF108" s="71"/>
      <c r="CG108" s="71"/>
      <c r="CH108" s="91"/>
    </row>
    <row r="109" spans="1:86">
      <c r="A109" s="1">
        <v>1997</v>
      </c>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O109" s="8"/>
      <c r="AP109" s="8"/>
      <c r="AQ109" s="8"/>
      <c r="AR109" s="8"/>
      <c r="AS109" s="8"/>
      <c r="AT109" s="8"/>
      <c r="AU109" s="8"/>
      <c r="AV109" s="8"/>
      <c r="AW109" s="8"/>
      <c r="AX109" s="8"/>
      <c r="AY109" s="8"/>
      <c r="AZ109" s="8"/>
      <c r="BA109" s="8"/>
      <c r="BB109" s="8"/>
      <c r="BC109" s="8"/>
      <c r="BD109" s="8"/>
      <c r="BE109" s="8"/>
      <c r="BF109" s="8"/>
      <c r="BG109" s="8"/>
      <c r="BH109" s="8"/>
      <c r="BI109" s="8"/>
      <c r="BK109" s="91"/>
      <c r="BL109" s="91"/>
      <c r="BM109" s="68"/>
      <c r="BN109" s="68"/>
      <c r="BO109" s="68"/>
      <c r="BP109" s="68"/>
      <c r="BQ109" s="68"/>
      <c r="BR109" s="68"/>
      <c r="BS109" s="68"/>
      <c r="BT109" s="68"/>
      <c r="BU109" s="91"/>
      <c r="BV109" s="91"/>
      <c r="BW109" s="91"/>
      <c r="BX109" s="91"/>
      <c r="BY109" s="91"/>
      <c r="BZ109" s="71"/>
      <c r="CA109" s="71"/>
      <c r="CB109" s="71"/>
      <c r="CC109" s="71"/>
      <c r="CD109" s="71"/>
      <c r="CE109" s="71"/>
      <c r="CF109" s="71"/>
      <c r="CG109" s="71"/>
      <c r="CH109" s="91"/>
    </row>
    <row r="110" spans="1:86">
      <c r="A110" s="1">
        <v>1998</v>
      </c>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O110" s="8"/>
      <c r="AP110" s="8"/>
      <c r="AQ110" s="8"/>
      <c r="AR110" s="8"/>
      <c r="AS110" s="8"/>
      <c r="AT110" s="8"/>
      <c r="AU110" s="8"/>
      <c r="AV110" s="8"/>
      <c r="AW110" s="8"/>
      <c r="AX110" s="8"/>
      <c r="AY110" s="8"/>
      <c r="AZ110" s="8"/>
      <c r="BA110" s="8"/>
      <c r="BB110" s="8"/>
      <c r="BC110" s="8"/>
      <c r="BD110" s="8"/>
      <c r="BE110" s="8"/>
      <c r="BF110" s="8"/>
      <c r="BG110" s="8"/>
      <c r="BH110" s="8"/>
      <c r="BI110" s="8"/>
      <c r="BK110" s="91"/>
      <c r="BL110" s="91"/>
      <c r="BM110" s="68"/>
      <c r="BN110" s="68"/>
      <c r="BO110" s="68"/>
      <c r="BP110" s="68"/>
      <c r="BQ110" s="68"/>
      <c r="BR110" s="68"/>
      <c r="BS110" s="68"/>
      <c r="BT110" s="68"/>
      <c r="BU110" s="91"/>
      <c r="BV110" s="91"/>
      <c r="BW110" s="91"/>
      <c r="BX110" s="91"/>
      <c r="BY110" s="91"/>
      <c r="BZ110" s="71"/>
      <c r="CA110" s="71"/>
      <c r="CB110" s="71"/>
      <c r="CC110" s="71"/>
      <c r="CD110" s="71"/>
      <c r="CE110" s="71"/>
      <c r="CF110" s="71"/>
      <c r="CG110" s="71"/>
      <c r="CH110" s="91"/>
    </row>
    <row r="111" spans="1:86">
      <c r="A111" s="1">
        <v>1999</v>
      </c>
      <c r="G111" s="8"/>
      <c r="H111" s="8"/>
      <c r="I111" s="8"/>
      <c r="J111" s="8">
        <v>8.4870000000000001</v>
      </c>
      <c r="K111" s="8">
        <v>8.3989999999999991</v>
      </c>
      <c r="L111" s="8">
        <v>8.5679999999999996</v>
      </c>
      <c r="M111" s="8">
        <v>5.915</v>
      </c>
      <c r="N111" s="8">
        <v>5.9059999999999997</v>
      </c>
      <c r="O111" s="8">
        <v>5.923</v>
      </c>
      <c r="P111" s="8">
        <v>1.9410000000000001</v>
      </c>
      <c r="Q111" s="8">
        <v>1.87</v>
      </c>
      <c r="R111" s="8">
        <v>2.0049999999999999</v>
      </c>
      <c r="S111" s="8">
        <v>0.63200000000000001</v>
      </c>
      <c r="T111" s="8">
        <v>0.623</v>
      </c>
      <c r="U111" s="19">
        <v>0.58299999999999996</v>
      </c>
      <c r="V111" s="19"/>
      <c r="W111" s="8">
        <v>1.1780999999999999</v>
      </c>
      <c r="X111" s="8">
        <v>1.1800999999999999</v>
      </c>
      <c r="Y111" s="8">
        <v>1.1759999999999999</v>
      </c>
      <c r="Z111" s="8">
        <v>0.96650000000000003</v>
      </c>
      <c r="AA111" s="8">
        <v>0.93610000000000004</v>
      </c>
      <c r="AB111" s="8">
        <v>0.99780000000000002</v>
      </c>
      <c r="AC111" s="8">
        <v>0.53129999999999999</v>
      </c>
      <c r="AD111" s="8">
        <v>0.41789999999999999</v>
      </c>
      <c r="AE111" s="8">
        <v>0.64649999999999996</v>
      </c>
      <c r="AO111" s="17">
        <v>5.8</v>
      </c>
      <c r="AP111" s="17">
        <v>6.1</v>
      </c>
      <c r="AQ111" s="17">
        <v>5.5</v>
      </c>
      <c r="AR111" s="17">
        <v>49.6</v>
      </c>
      <c r="AS111" s="17">
        <v>49.5</v>
      </c>
      <c r="AT111" s="17">
        <v>49.6</v>
      </c>
      <c r="AU111" s="17">
        <v>30.1</v>
      </c>
      <c r="AV111" s="17">
        <v>30.4</v>
      </c>
      <c r="AW111" s="17">
        <v>30</v>
      </c>
      <c r="AX111" s="8">
        <v>24.9</v>
      </c>
      <c r="AY111" s="17">
        <v>24.5</v>
      </c>
      <c r="AZ111" s="17">
        <v>25.3</v>
      </c>
      <c r="BA111" s="17">
        <v>10.4</v>
      </c>
      <c r="BB111" s="17">
        <v>6.9</v>
      </c>
      <c r="BC111" s="17">
        <v>13.5</v>
      </c>
      <c r="BD111" s="17">
        <v>19.7</v>
      </c>
      <c r="BE111" s="17">
        <v>19.899999999999999</v>
      </c>
      <c r="BF111" s="17">
        <v>19.5</v>
      </c>
      <c r="BG111" s="17">
        <v>11.9</v>
      </c>
      <c r="BH111" s="17">
        <v>11.2</v>
      </c>
      <c r="BI111" s="17">
        <v>12.5</v>
      </c>
      <c r="BK111" s="91"/>
      <c r="BL111" s="91"/>
      <c r="BM111" s="68"/>
      <c r="BN111" s="68"/>
      <c r="BO111" s="68"/>
      <c r="BP111" s="68"/>
      <c r="BQ111" s="68"/>
      <c r="BR111" s="68"/>
      <c r="BS111" s="68"/>
      <c r="BT111" s="68"/>
      <c r="BU111" s="91"/>
      <c r="BV111" s="91"/>
      <c r="BW111" s="91"/>
      <c r="BX111" s="91"/>
      <c r="BY111" s="91"/>
      <c r="BZ111" s="71"/>
      <c r="CA111" s="71"/>
      <c r="CB111" s="71"/>
      <c r="CC111" s="71"/>
      <c r="CD111" s="71"/>
      <c r="CE111" s="71"/>
      <c r="CF111" s="71"/>
      <c r="CG111" s="71"/>
      <c r="CH111" s="91"/>
    </row>
    <row r="112" spans="1:86">
      <c r="A112" s="1">
        <v>2000</v>
      </c>
      <c r="G112" s="18">
        <v>96.82</v>
      </c>
      <c r="H112" s="18">
        <v>98.8</v>
      </c>
      <c r="I112" s="18"/>
      <c r="J112" s="8">
        <v>8.83</v>
      </c>
      <c r="K112" s="8">
        <v>8.75</v>
      </c>
      <c r="L112" s="8">
        <v>8.9</v>
      </c>
      <c r="M112" s="8"/>
      <c r="N112" s="8"/>
      <c r="O112" s="9"/>
      <c r="P112" s="8"/>
      <c r="Q112" s="8"/>
      <c r="R112" s="9"/>
      <c r="S112" s="8"/>
      <c r="T112" s="8"/>
      <c r="U112" s="9"/>
      <c r="V112" s="9"/>
      <c r="W112" s="8"/>
      <c r="X112" s="8"/>
      <c r="Y112" s="8"/>
      <c r="Z112" s="8"/>
      <c r="AA112" s="8"/>
      <c r="AB112" s="8"/>
      <c r="AC112" s="8"/>
      <c r="AD112" s="8"/>
      <c r="AE112" s="8"/>
      <c r="AO112" s="8"/>
      <c r="AP112" s="8"/>
      <c r="AQ112" s="8"/>
      <c r="AR112" s="8"/>
      <c r="AS112" s="8"/>
      <c r="AT112" s="8"/>
      <c r="AU112" s="8"/>
      <c r="AV112" s="8"/>
      <c r="AW112" s="8"/>
      <c r="AX112" s="8"/>
      <c r="AY112" s="8"/>
      <c r="AZ112" s="8"/>
      <c r="BA112" s="8"/>
      <c r="BB112" s="8"/>
      <c r="BC112" s="8"/>
      <c r="BD112" s="8"/>
      <c r="BE112" s="8"/>
      <c r="BF112" s="8"/>
      <c r="BG112" s="8"/>
      <c r="BH112" s="8"/>
      <c r="BI112" s="8"/>
      <c r="BK112" s="91">
        <v>15</v>
      </c>
      <c r="BL112" s="91" t="s">
        <v>288</v>
      </c>
      <c r="BM112" s="68">
        <v>3.4800000190734863</v>
      </c>
      <c r="BN112" s="68">
        <v>46.479999542236328</v>
      </c>
      <c r="BO112" s="68">
        <v>34.119998931884766</v>
      </c>
      <c r="BP112" s="68">
        <v>41.310001373291016</v>
      </c>
      <c r="BQ112" s="68">
        <v>24.489999771118164</v>
      </c>
      <c r="BR112" s="68">
        <v>8.7299995422363281</v>
      </c>
      <c r="BS112" s="68">
        <v>3.1099998950958252</v>
      </c>
      <c r="BT112" s="68">
        <v>8.7299995422363281</v>
      </c>
      <c r="BU112" s="91">
        <v>26565</v>
      </c>
      <c r="BV112" s="91"/>
      <c r="BW112" s="91"/>
      <c r="BX112" s="91">
        <v>15</v>
      </c>
      <c r="BY112" s="91" t="s">
        <v>288</v>
      </c>
      <c r="BZ112" s="71">
        <v>3.690000057220459</v>
      </c>
      <c r="CA112" s="71">
        <v>45.340000152587891</v>
      </c>
      <c r="CB112" s="71">
        <v>32.919998168945312</v>
      </c>
      <c r="CC112" s="71">
        <v>40.680000305175781</v>
      </c>
      <c r="CD112" s="71">
        <v>25.190000534057617</v>
      </c>
      <c r="CE112" s="71">
        <v>10.289999961853027</v>
      </c>
      <c r="CF112" s="71">
        <v>4.380000114440918</v>
      </c>
      <c r="CG112" s="71">
        <v>8.8400001525878906</v>
      </c>
      <c r="CH112" s="91"/>
    </row>
    <row r="113" spans="1:86">
      <c r="A113" s="1">
        <v>2001</v>
      </c>
      <c r="C113">
        <v>349628</v>
      </c>
      <c r="D113">
        <v>380460</v>
      </c>
      <c r="E113">
        <v>12106851</v>
      </c>
      <c r="F113">
        <v>13175496</v>
      </c>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G113">
        <v>433149</v>
      </c>
      <c r="AH113">
        <v>528483</v>
      </c>
      <c r="AI113">
        <v>5354829</v>
      </c>
      <c r="AJ113">
        <v>5619388</v>
      </c>
      <c r="AK113">
        <v>4785729</v>
      </c>
      <c r="AL113">
        <v>4873318</v>
      </c>
      <c r="AM113">
        <v>1882772</v>
      </c>
      <c r="AN113">
        <v>2534767</v>
      </c>
      <c r="AO113" s="8"/>
      <c r="AP113" s="8"/>
      <c r="AQ113" s="8"/>
      <c r="AR113" s="8"/>
      <c r="AS113" s="8"/>
      <c r="AT113" s="8"/>
      <c r="AU113" s="8"/>
      <c r="AV113" s="8"/>
      <c r="AW113" s="8"/>
      <c r="AX113" s="8"/>
      <c r="AY113" s="8"/>
      <c r="AZ113" s="8"/>
      <c r="BA113" s="8"/>
      <c r="BB113" s="8"/>
      <c r="BC113" s="8"/>
      <c r="BD113" s="8"/>
      <c r="BE113" s="8"/>
      <c r="BF113" s="8"/>
      <c r="BG113" s="8"/>
      <c r="BH113" s="8"/>
      <c r="BI113" s="8"/>
      <c r="BK113" s="91"/>
      <c r="BL113" s="91"/>
      <c r="BM113" s="68"/>
      <c r="BN113" s="68"/>
      <c r="BO113" s="68"/>
      <c r="BP113" s="68"/>
      <c r="BQ113" s="68"/>
      <c r="BR113" s="68"/>
      <c r="BS113" s="68"/>
      <c r="BT113" s="68"/>
      <c r="BU113" s="91"/>
      <c r="BV113" s="91"/>
      <c r="BW113" s="91"/>
      <c r="BX113" s="91"/>
      <c r="BY113" s="91"/>
      <c r="BZ113" s="71"/>
      <c r="CA113" s="71"/>
      <c r="CB113" s="71"/>
      <c r="CC113" s="71"/>
      <c r="CD113" s="71"/>
      <c r="CE113" s="71"/>
      <c r="CF113" s="71"/>
      <c r="CG113" s="71"/>
      <c r="CH113" s="91"/>
    </row>
    <row r="114" spans="1:86">
      <c r="A114" s="1">
        <v>2002</v>
      </c>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O114" s="8"/>
      <c r="AP114" s="8"/>
      <c r="AQ114" s="8"/>
      <c r="AR114" s="8"/>
      <c r="AS114" s="8"/>
      <c r="AT114" s="8"/>
      <c r="AU114" s="8"/>
      <c r="AV114" s="8"/>
      <c r="AW114" s="8"/>
      <c r="AX114" s="8"/>
      <c r="AY114" s="8"/>
      <c r="AZ114" s="8"/>
      <c r="BA114" s="8"/>
      <c r="BB114" s="8"/>
      <c r="BC114" s="8"/>
      <c r="BD114" s="8"/>
      <c r="BE114" s="8"/>
      <c r="BF114" s="8"/>
      <c r="BG114" s="8"/>
      <c r="BH114" s="8"/>
      <c r="BI114" s="8"/>
      <c r="BK114" s="91"/>
      <c r="BL114" s="91"/>
      <c r="BM114" s="68"/>
      <c r="BN114" s="68"/>
      <c r="BO114" s="68"/>
      <c r="BP114" s="68"/>
      <c r="BQ114" s="68"/>
      <c r="BR114" s="68"/>
      <c r="BS114" s="68"/>
      <c r="BT114" s="68"/>
      <c r="BU114" s="91"/>
      <c r="BV114" s="91"/>
      <c r="BW114" s="91"/>
      <c r="BX114" s="91"/>
      <c r="BY114" s="91"/>
      <c r="BZ114" s="71"/>
      <c r="CA114" s="71"/>
      <c r="CB114" s="71"/>
      <c r="CC114" s="71"/>
      <c r="CD114" s="71"/>
      <c r="CE114" s="71"/>
      <c r="CF114" s="71"/>
      <c r="CG114" s="71"/>
      <c r="CH114" s="91"/>
    </row>
    <row r="115" spans="1:86">
      <c r="A115" s="1">
        <v>2003</v>
      </c>
      <c r="G115" s="21">
        <v>97.2</v>
      </c>
      <c r="H115" s="21">
        <v>99.1</v>
      </c>
      <c r="I115" s="21"/>
      <c r="J115" s="8"/>
      <c r="K115" s="8"/>
      <c r="L115" s="8"/>
      <c r="M115" s="8"/>
      <c r="N115" s="8"/>
      <c r="O115" s="8"/>
      <c r="P115" s="8"/>
      <c r="Q115" s="8"/>
      <c r="R115" s="8"/>
      <c r="S115" s="8"/>
      <c r="T115" s="8"/>
      <c r="U115" s="8"/>
      <c r="V115" s="8"/>
      <c r="W115" s="8"/>
      <c r="X115" s="8"/>
      <c r="Y115" s="8"/>
      <c r="Z115" s="8"/>
      <c r="AA115" s="8"/>
      <c r="AB115" s="8"/>
      <c r="AC115" s="8"/>
      <c r="AD115" s="8"/>
      <c r="AE115" s="8"/>
      <c r="AO115" s="8"/>
      <c r="AP115" s="8"/>
      <c r="AQ115" s="8"/>
      <c r="AR115" s="8"/>
      <c r="AS115" s="8"/>
      <c r="AT115" s="8"/>
      <c r="AU115" s="8"/>
      <c r="AV115" s="8"/>
      <c r="AW115" s="8"/>
      <c r="AX115" s="8"/>
      <c r="AY115" s="8"/>
      <c r="AZ115" s="8"/>
      <c r="BA115" s="8"/>
      <c r="BB115" s="8"/>
      <c r="BC115" s="8"/>
      <c r="BD115" s="8"/>
      <c r="BE115" s="8"/>
      <c r="BF115" s="8"/>
      <c r="BG115" s="8"/>
      <c r="BH115" s="8"/>
      <c r="BI115" s="8"/>
      <c r="BK115" s="91"/>
      <c r="BL115" s="91"/>
      <c r="BM115" s="68"/>
      <c r="BN115" s="68"/>
      <c r="BO115" s="68"/>
      <c r="BP115" s="68"/>
      <c r="BQ115" s="68"/>
      <c r="BR115" s="68"/>
      <c r="BS115" s="68"/>
      <c r="BT115" s="68"/>
      <c r="BU115" s="91"/>
      <c r="BV115" s="91"/>
      <c r="BW115" s="91"/>
      <c r="BX115" s="91"/>
      <c r="BY115" s="91"/>
      <c r="BZ115" s="71"/>
      <c r="CA115" s="71"/>
      <c r="CB115" s="71"/>
      <c r="CC115" s="71"/>
      <c r="CD115" s="71"/>
      <c r="CE115" s="71"/>
      <c r="CF115" s="71"/>
      <c r="CG115" s="71"/>
      <c r="CH115" s="91"/>
    </row>
    <row r="116" spans="1:86">
      <c r="A116" s="1">
        <v>2004</v>
      </c>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O116" s="8"/>
      <c r="AP116" s="8"/>
      <c r="AQ116" s="8"/>
      <c r="AR116" s="8"/>
      <c r="AS116" s="8"/>
      <c r="AT116" s="8"/>
      <c r="AU116" s="8"/>
      <c r="AV116" s="8"/>
      <c r="AW116" s="8"/>
      <c r="AX116" s="8"/>
      <c r="AY116" s="8"/>
      <c r="AZ116" s="8"/>
      <c r="BA116" s="8"/>
      <c r="BB116" s="8"/>
      <c r="BC116" s="8"/>
      <c r="BD116" s="8"/>
      <c r="BE116" s="8"/>
      <c r="BF116" s="8"/>
      <c r="BG116" s="8"/>
      <c r="BH116" s="8"/>
      <c r="BI116" s="8"/>
      <c r="BK116" s="91"/>
      <c r="BL116" s="91"/>
      <c r="BM116" s="68"/>
      <c r="BN116" s="68"/>
      <c r="BO116" s="68"/>
      <c r="BP116" s="68"/>
      <c r="BQ116" s="68"/>
      <c r="BR116" s="68"/>
      <c r="BS116" s="68"/>
      <c r="BT116" s="68"/>
      <c r="BU116" s="91"/>
      <c r="BV116" s="91"/>
      <c r="BW116" s="91"/>
      <c r="BX116" s="91"/>
      <c r="BY116" s="91"/>
      <c r="BZ116" s="71"/>
      <c r="CA116" s="71"/>
      <c r="CB116" s="71"/>
      <c r="CC116" s="71"/>
      <c r="CD116" s="71"/>
      <c r="CE116" s="71"/>
      <c r="CF116" s="71"/>
      <c r="CG116" s="71"/>
      <c r="CH116" s="91"/>
    </row>
    <row r="117" spans="1:86">
      <c r="A117" s="1">
        <v>2005</v>
      </c>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O117" s="8"/>
      <c r="AP117" s="8"/>
      <c r="AQ117" s="8"/>
      <c r="AR117" s="8"/>
      <c r="AS117" s="8"/>
      <c r="AT117" s="8"/>
      <c r="AU117" s="8"/>
      <c r="AV117" s="8"/>
      <c r="AW117" s="8"/>
      <c r="AX117" s="8"/>
      <c r="AY117" s="8"/>
      <c r="AZ117" s="8"/>
      <c r="BA117" s="8"/>
      <c r="BB117" s="8"/>
      <c r="BC117" s="8"/>
      <c r="BD117" s="8"/>
      <c r="BE117" s="8"/>
      <c r="BF117" s="8"/>
      <c r="BG117" s="8"/>
      <c r="BH117" s="8"/>
      <c r="BI117" s="8"/>
      <c r="BK117" s="91">
        <v>15</v>
      </c>
      <c r="BL117" s="91" t="s">
        <v>288</v>
      </c>
      <c r="BM117" s="68">
        <v>2.880000114440918</v>
      </c>
      <c r="BN117" s="68">
        <v>42.310001373291016</v>
      </c>
      <c r="BO117" s="68">
        <v>32.880001068115234</v>
      </c>
      <c r="BP117" s="68">
        <v>44.860000610351562</v>
      </c>
      <c r="BQ117" s="68">
        <v>28.069999694824219</v>
      </c>
      <c r="BR117" s="68">
        <v>9.9600000381469727</v>
      </c>
      <c r="BS117" s="68">
        <v>2.9200000762939453</v>
      </c>
      <c r="BT117" s="68">
        <v>9.130000114440918</v>
      </c>
      <c r="BU117" s="91">
        <v>28509</v>
      </c>
      <c r="BV117" s="91"/>
      <c r="BW117" s="91"/>
      <c r="BX117" s="91">
        <v>15</v>
      </c>
      <c r="BY117" s="91" t="s">
        <v>288</v>
      </c>
      <c r="BZ117" s="71">
        <v>3.0799999237060547</v>
      </c>
      <c r="CA117" s="71">
        <v>41.049999237060547</v>
      </c>
      <c r="CB117" s="71">
        <v>31.950000762939453</v>
      </c>
      <c r="CC117" s="71">
        <v>43.119998931884766</v>
      </c>
      <c r="CD117" s="71">
        <v>28.420000076293945</v>
      </c>
      <c r="CE117" s="71">
        <v>12.75</v>
      </c>
      <c r="CF117" s="71">
        <v>4.679999828338623</v>
      </c>
      <c r="CG117" s="71">
        <v>9.3100004196166992</v>
      </c>
      <c r="CH117" s="91"/>
    </row>
    <row r="118" spans="1:86">
      <c r="A118" s="1">
        <v>2006</v>
      </c>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O118" s="8"/>
      <c r="AP118" s="8"/>
      <c r="AQ118" s="8"/>
      <c r="AR118" s="8"/>
      <c r="AS118" s="8"/>
      <c r="AT118" s="8"/>
      <c r="AU118" s="8"/>
      <c r="AV118" s="8"/>
      <c r="AW118" s="8"/>
      <c r="AX118" s="8"/>
      <c r="AY118" s="8"/>
      <c r="AZ118" s="8"/>
      <c r="BA118" s="8"/>
      <c r="BB118" s="8"/>
      <c r="BC118" s="8"/>
      <c r="BD118" s="8"/>
      <c r="BE118" s="8"/>
      <c r="BF118" s="8"/>
      <c r="BG118" s="8"/>
      <c r="BH118" s="8"/>
      <c r="BI118" s="8"/>
      <c r="BK118" s="91"/>
      <c r="BL118" s="91"/>
      <c r="BM118" s="68"/>
      <c r="BN118" s="68"/>
      <c r="BO118" s="68"/>
      <c r="BP118" s="68"/>
      <c r="BQ118" s="68"/>
      <c r="BR118" s="68"/>
      <c r="BS118" s="68"/>
      <c r="BT118" s="68"/>
      <c r="BU118" s="91"/>
      <c r="BV118" s="91"/>
      <c r="BW118" s="91"/>
      <c r="BX118" s="91"/>
      <c r="BY118" s="91"/>
      <c r="BZ118" s="71"/>
      <c r="CA118" s="71"/>
      <c r="CB118" s="71"/>
      <c r="CC118" s="71"/>
      <c r="CD118" s="71"/>
      <c r="CE118" s="71"/>
      <c r="CF118" s="71"/>
      <c r="CG118" s="71"/>
      <c r="CH118" s="91"/>
    </row>
    <row r="119" spans="1:86">
      <c r="A119" s="1">
        <v>2007</v>
      </c>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O119" s="8"/>
      <c r="AP119" s="8"/>
      <c r="AQ119" s="8"/>
      <c r="AR119" s="8"/>
      <c r="AS119" s="8"/>
      <c r="AT119" s="8"/>
      <c r="AU119" s="8"/>
      <c r="AV119" s="8"/>
      <c r="AW119" s="8"/>
      <c r="AX119" s="8"/>
      <c r="AY119" s="8"/>
      <c r="AZ119" s="8"/>
      <c r="BA119" s="8"/>
      <c r="BB119" s="8"/>
      <c r="BC119" s="8"/>
      <c r="BD119" s="8"/>
      <c r="BE119" s="8"/>
      <c r="BF119" s="8"/>
      <c r="BG119" s="8"/>
      <c r="BH119" s="8"/>
      <c r="BI119" s="8"/>
      <c r="BK119" s="91"/>
      <c r="BL119" s="91"/>
      <c r="BM119" s="68"/>
      <c r="BN119" s="68"/>
      <c r="BO119" s="68"/>
      <c r="BP119" s="68"/>
      <c r="BQ119" s="68"/>
      <c r="BR119" s="68"/>
      <c r="BS119" s="68"/>
      <c r="BT119" s="68"/>
      <c r="BU119" s="91"/>
      <c r="BV119" s="91"/>
      <c r="BW119" s="91"/>
      <c r="BX119" s="91"/>
      <c r="BY119" s="91"/>
      <c r="BZ119" s="71"/>
      <c r="CA119" s="71"/>
      <c r="CB119" s="71"/>
      <c r="CC119" s="71"/>
      <c r="CD119" s="71"/>
      <c r="CE119" s="71"/>
      <c r="CF119" s="71"/>
      <c r="CG119" s="71"/>
      <c r="CH119" s="91"/>
    </row>
    <row r="120" spans="1:86">
      <c r="A120" s="1">
        <v>2008</v>
      </c>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O120" s="8"/>
      <c r="AP120" s="8"/>
      <c r="AQ120" s="8"/>
      <c r="AR120" s="8"/>
      <c r="AS120" s="8"/>
      <c r="AT120" s="8"/>
      <c r="AU120" s="8"/>
      <c r="AV120" s="8"/>
      <c r="AW120" s="8"/>
      <c r="AX120" s="8"/>
      <c r="AY120" s="8"/>
      <c r="AZ120" s="8"/>
      <c r="BA120" s="8"/>
      <c r="BB120" s="8"/>
      <c r="BC120" s="8"/>
      <c r="BD120" s="8"/>
      <c r="BE120" s="8"/>
      <c r="BF120" s="8"/>
      <c r="BG120" s="8"/>
      <c r="BH120" s="8"/>
      <c r="BI120" s="8"/>
      <c r="BK120" s="91"/>
      <c r="BL120" s="91"/>
      <c r="BM120" s="68"/>
      <c r="BN120" s="68"/>
      <c r="BO120" s="68"/>
      <c r="BP120" s="68"/>
      <c r="BQ120" s="68"/>
      <c r="BR120" s="68"/>
      <c r="BS120" s="68"/>
      <c r="BT120" s="68"/>
      <c r="BU120" s="91"/>
      <c r="BV120" s="91"/>
      <c r="BW120" s="91"/>
      <c r="BX120" s="91"/>
      <c r="BY120" s="91"/>
      <c r="BZ120" s="71"/>
      <c r="CA120" s="71"/>
      <c r="CB120" s="71"/>
      <c r="CC120" s="71"/>
      <c r="CD120" s="71"/>
      <c r="CE120" s="71"/>
      <c r="CF120" s="71"/>
      <c r="CG120" s="71"/>
      <c r="CH120" s="91"/>
    </row>
    <row r="121" spans="1:86">
      <c r="A121" s="1">
        <v>2009</v>
      </c>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O121" s="8"/>
      <c r="AP121" s="8"/>
      <c r="AQ121" s="8"/>
      <c r="AR121" s="8"/>
      <c r="AS121" s="8"/>
      <c r="AT121" s="8"/>
      <c r="AU121" s="8"/>
      <c r="AV121" s="8"/>
      <c r="AW121" s="8"/>
      <c r="AX121" s="8"/>
      <c r="AY121" s="8"/>
      <c r="AZ121" s="8"/>
      <c r="BA121" s="8"/>
      <c r="BB121" s="8"/>
      <c r="BC121" s="8"/>
      <c r="BD121" s="8"/>
      <c r="BE121" s="8"/>
      <c r="BF121" s="8"/>
      <c r="BG121" s="8"/>
      <c r="BH121" s="8"/>
      <c r="BI121" s="8"/>
      <c r="BK121" s="91"/>
      <c r="BL121" s="91"/>
      <c r="BM121" s="68"/>
      <c r="BN121" s="68"/>
      <c r="BO121" s="68"/>
      <c r="BP121" s="68"/>
      <c r="BQ121" s="68"/>
      <c r="BR121" s="68"/>
      <c r="BS121" s="68"/>
      <c r="BT121" s="68"/>
      <c r="BU121" s="91"/>
      <c r="BV121" s="91"/>
      <c r="BW121" s="91"/>
      <c r="BX121" s="91"/>
      <c r="BY121" s="91"/>
      <c r="BZ121" s="71"/>
      <c r="CA121" s="71"/>
      <c r="CB121" s="71"/>
      <c r="CC121" s="71"/>
      <c r="CD121" s="71"/>
      <c r="CE121" s="71"/>
      <c r="CF121" s="71"/>
      <c r="CG121" s="71"/>
      <c r="CH121" s="91"/>
    </row>
    <row r="122" spans="1:86">
      <c r="A122" s="1">
        <v>2010</v>
      </c>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O122" s="8"/>
      <c r="AP122" s="8"/>
      <c r="AQ122" s="8"/>
      <c r="AR122" s="8"/>
      <c r="AS122" s="8"/>
      <c r="AT122" s="8"/>
      <c r="AU122" s="8"/>
      <c r="AV122" s="8"/>
      <c r="AW122" s="8"/>
      <c r="AX122" s="8"/>
      <c r="AY122" s="8"/>
      <c r="AZ122" s="8"/>
      <c r="BA122" s="8"/>
      <c r="BB122" s="8"/>
      <c r="BC122" s="8"/>
      <c r="BD122" s="8"/>
      <c r="BE122" s="8"/>
      <c r="BF122" s="8"/>
      <c r="BG122" s="8"/>
      <c r="BH122" s="8"/>
      <c r="BI122" s="8"/>
      <c r="BK122" s="91">
        <v>15</v>
      </c>
      <c r="BL122" s="91" t="s">
        <v>288</v>
      </c>
      <c r="BM122" s="68">
        <v>2.3599998950958252</v>
      </c>
      <c r="BN122" s="68">
        <v>39.060001373291016</v>
      </c>
      <c r="BO122" s="68">
        <v>31.549999237060547</v>
      </c>
      <c r="BP122" s="68">
        <v>46.340000152587891</v>
      </c>
      <c r="BQ122" s="68">
        <v>29.569999694824219</v>
      </c>
      <c r="BR122" s="68">
        <v>12.260000228881836</v>
      </c>
      <c r="BS122" s="68">
        <v>3.0899999141693115</v>
      </c>
      <c r="BT122" s="68">
        <v>9.4200000762939453</v>
      </c>
      <c r="BU122" s="91">
        <v>30538</v>
      </c>
      <c r="BV122" s="91"/>
      <c r="BW122" s="91"/>
      <c r="BX122" s="91">
        <v>15</v>
      </c>
      <c r="BY122" s="91" t="s">
        <v>288</v>
      </c>
      <c r="BZ122" s="71">
        <v>2.5299999713897705</v>
      </c>
      <c r="CA122" s="71">
        <v>37.709999084472656</v>
      </c>
      <c r="CB122" s="71">
        <v>30.510000228881836</v>
      </c>
      <c r="CC122" s="71">
        <v>43.319999694824219</v>
      </c>
      <c r="CD122" s="71">
        <v>29.159999847412109</v>
      </c>
      <c r="CE122" s="71">
        <v>16.440000534057617</v>
      </c>
      <c r="CF122" s="71">
        <v>5.369999885559082</v>
      </c>
      <c r="CG122" s="71">
        <v>9.6599998474121094</v>
      </c>
      <c r="CH122" s="91"/>
    </row>
    <row r="123" spans="1:86">
      <c r="A123" s="1">
        <v>2011</v>
      </c>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O123" s="8"/>
      <c r="AP123" s="8"/>
      <c r="AQ123" s="8"/>
      <c r="AR123" s="8"/>
      <c r="AS123" s="8"/>
      <c r="AT123" s="8"/>
      <c r="AU123" s="8"/>
      <c r="AV123" s="8"/>
      <c r="AW123" s="8"/>
      <c r="AX123" s="8"/>
      <c r="AY123" s="8"/>
      <c r="AZ123" s="8"/>
      <c r="BA123" s="8"/>
      <c r="BB123" s="8"/>
      <c r="BC123" s="8"/>
      <c r="BD123" s="8"/>
      <c r="BE123" s="8"/>
      <c r="BF123" s="8"/>
      <c r="BG123" s="8"/>
      <c r="BH123" s="8"/>
      <c r="BI123" s="8"/>
      <c r="BK123" s="91"/>
      <c r="BL123" s="91"/>
      <c r="BM123" s="91"/>
      <c r="BN123" s="91"/>
      <c r="BO123" s="91"/>
      <c r="BP123" s="91"/>
      <c r="BQ123" s="91"/>
      <c r="BR123" s="91"/>
      <c r="BS123" s="91"/>
      <c r="BT123" s="91"/>
      <c r="BU123" s="91"/>
      <c r="BV123" s="91"/>
      <c r="BW123" s="91"/>
      <c r="BX123" s="91"/>
      <c r="BY123" s="91"/>
      <c r="BZ123" s="91"/>
      <c r="CA123" s="91"/>
      <c r="CB123" s="91"/>
      <c r="CC123" s="91"/>
      <c r="CD123" s="91"/>
      <c r="CE123" s="91"/>
      <c r="CF123" s="91"/>
      <c r="CG123" s="91"/>
      <c r="CH123" s="91"/>
    </row>
    <row r="124" spans="1:86">
      <c r="BK124" s="91"/>
      <c r="BL124" s="91"/>
      <c r="BM124" s="91"/>
      <c r="BN124" s="91"/>
      <c r="BO124" s="91"/>
      <c r="BP124" s="91"/>
      <c r="BQ124" s="91"/>
      <c r="BR124" s="91"/>
      <c r="BS124" s="91"/>
      <c r="BT124" s="91"/>
      <c r="BU124" s="91"/>
      <c r="BV124" s="91"/>
      <c r="BW124" s="91"/>
      <c r="BX124" s="91"/>
      <c r="BY124" s="91"/>
      <c r="BZ124" s="91"/>
      <c r="CA124" s="91"/>
      <c r="CB124" s="91"/>
      <c r="CC124" s="91"/>
      <c r="CD124" s="91"/>
      <c r="CE124" s="91"/>
      <c r="CF124" s="91"/>
      <c r="CG124" s="91"/>
      <c r="CH124" s="91"/>
    </row>
    <row r="125" spans="1:86" ht="30">
      <c r="A125" s="57" t="s">
        <v>257</v>
      </c>
      <c r="C125" s="61" t="s">
        <v>33</v>
      </c>
      <c r="D125" s="61" t="s">
        <v>33</v>
      </c>
      <c r="E125" s="61" t="s">
        <v>33</v>
      </c>
      <c r="F125" s="61" t="s">
        <v>33</v>
      </c>
      <c r="G125" s="7" t="s">
        <v>35</v>
      </c>
      <c r="H125" s="7" t="s">
        <v>35</v>
      </c>
      <c r="I125" s="7"/>
      <c r="J125" s="7" t="s">
        <v>36</v>
      </c>
      <c r="K125" s="7" t="s">
        <v>36</v>
      </c>
      <c r="L125" s="7" t="s">
        <v>36</v>
      </c>
      <c r="M125" s="7" t="s">
        <v>36</v>
      </c>
      <c r="N125" s="7" t="s">
        <v>36</v>
      </c>
      <c r="O125" s="7" t="s">
        <v>36</v>
      </c>
      <c r="P125" s="7" t="s">
        <v>36</v>
      </c>
      <c r="Q125" s="7" t="s">
        <v>36</v>
      </c>
      <c r="R125" s="7" t="s">
        <v>36</v>
      </c>
      <c r="S125" s="7" t="s">
        <v>36</v>
      </c>
      <c r="T125" s="7" t="s">
        <v>36</v>
      </c>
      <c r="U125" s="7" t="s">
        <v>36</v>
      </c>
      <c r="V125" s="7"/>
      <c r="W125" s="7" t="s">
        <v>119</v>
      </c>
      <c r="X125" s="7" t="s">
        <v>119</v>
      </c>
      <c r="Y125" s="7" t="s">
        <v>119</v>
      </c>
      <c r="Z125" s="7" t="s">
        <v>119</v>
      </c>
      <c r="AA125" s="7" t="s">
        <v>119</v>
      </c>
      <c r="AB125" s="7" t="s">
        <v>119</v>
      </c>
      <c r="AC125" s="7" t="s">
        <v>119</v>
      </c>
      <c r="AD125" s="7" t="s">
        <v>119</v>
      </c>
      <c r="AE125" s="7" t="s">
        <v>119</v>
      </c>
      <c r="AG125" s="7" t="s">
        <v>33</v>
      </c>
      <c r="AH125" s="7" t="s">
        <v>33</v>
      </c>
      <c r="AI125" s="7" t="s">
        <v>33</v>
      </c>
      <c r="AJ125" s="7" t="s">
        <v>33</v>
      </c>
      <c r="AK125" s="7" t="s">
        <v>33</v>
      </c>
      <c r="AL125" s="7" t="s">
        <v>33</v>
      </c>
      <c r="AM125" s="7" t="s">
        <v>33</v>
      </c>
      <c r="AN125" s="7" t="s">
        <v>33</v>
      </c>
      <c r="AO125" s="7" t="s">
        <v>35</v>
      </c>
      <c r="AP125" s="7" t="s">
        <v>35</v>
      </c>
      <c r="AQ125" s="7" t="s">
        <v>35</v>
      </c>
      <c r="AR125" s="7" t="s">
        <v>35</v>
      </c>
      <c r="AS125" s="7" t="s">
        <v>35</v>
      </c>
      <c r="AT125" s="7" t="s">
        <v>35</v>
      </c>
      <c r="AU125" s="7" t="s">
        <v>35</v>
      </c>
      <c r="AV125" s="7" t="s">
        <v>35</v>
      </c>
      <c r="AW125" s="7" t="s">
        <v>35</v>
      </c>
      <c r="AX125" s="7" t="s">
        <v>35</v>
      </c>
      <c r="AY125" s="7" t="s">
        <v>35</v>
      </c>
      <c r="AZ125" s="7" t="s">
        <v>35</v>
      </c>
      <c r="BA125" s="7" t="s">
        <v>35</v>
      </c>
      <c r="BB125" s="7" t="s">
        <v>35</v>
      </c>
      <c r="BC125" s="7" t="s">
        <v>35</v>
      </c>
      <c r="BD125" s="7" t="s">
        <v>35</v>
      </c>
      <c r="BE125" s="7" t="s">
        <v>35</v>
      </c>
      <c r="BF125" s="7" t="s">
        <v>35</v>
      </c>
      <c r="BG125" s="7" t="s">
        <v>35</v>
      </c>
      <c r="BH125" s="7" t="s">
        <v>35</v>
      </c>
      <c r="BI125" s="7" t="s">
        <v>35</v>
      </c>
      <c r="BK125" s="91"/>
      <c r="BL125" s="91"/>
      <c r="BM125" s="91"/>
      <c r="BN125" s="91"/>
      <c r="BO125" s="91"/>
      <c r="BP125" s="91"/>
      <c r="BQ125" s="91"/>
      <c r="BR125" s="91"/>
      <c r="BS125" s="91"/>
      <c r="BT125" s="91"/>
      <c r="BU125" s="91"/>
      <c r="BV125" s="91"/>
      <c r="BW125" s="91"/>
      <c r="BX125" s="91"/>
      <c r="BY125" s="91"/>
      <c r="BZ125" s="91"/>
      <c r="CA125" s="91"/>
      <c r="CB125" s="91"/>
      <c r="CC125" s="91"/>
      <c r="CD125" s="91"/>
      <c r="CE125" s="91"/>
      <c r="CF125" s="91"/>
      <c r="CG125" s="91"/>
      <c r="CH125" s="91"/>
    </row>
    <row r="126" spans="1:86" ht="108" customHeight="1">
      <c r="A126" s="58" t="s">
        <v>94</v>
      </c>
      <c r="C126" s="10" t="s">
        <v>71</v>
      </c>
      <c r="D126" s="10" t="s">
        <v>100</v>
      </c>
      <c r="E126" s="10" t="s">
        <v>101</v>
      </c>
      <c r="F126" s="10" t="s">
        <v>102</v>
      </c>
      <c r="G126" s="6" t="s">
        <v>260</v>
      </c>
      <c r="H126" s="6" t="s">
        <v>260</v>
      </c>
      <c r="I126" s="7"/>
      <c r="J126" s="6" t="s">
        <v>260</v>
      </c>
      <c r="K126" s="6" t="s">
        <v>260</v>
      </c>
      <c r="L126" s="6" t="s">
        <v>260</v>
      </c>
      <c r="M126" s="6" t="s">
        <v>260</v>
      </c>
      <c r="N126" s="6" t="s">
        <v>260</v>
      </c>
      <c r="O126" s="6" t="s">
        <v>260</v>
      </c>
      <c r="P126" s="6" t="s">
        <v>260</v>
      </c>
      <c r="Q126" s="6" t="s">
        <v>260</v>
      </c>
      <c r="R126" s="6" t="s">
        <v>260</v>
      </c>
      <c r="S126" s="6" t="s">
        <v>260</v>
      </c>
      <c r="T126" s="6" t="s">
        <v>260</v>
      </c>
      <c r="U126" s="6" t="s">
        <v>260</v>
      </c>
      <c r="V126" s="7"/>
      <c r="W126" s="6" t="s">
        <v>260</v>
      </c>
      <c r="X126" s="6" t="s">
        <v>260</v>
      </c>
      <c r="Y126" s="6" t="s">
        <v>260</v>
      </c>
      <c r="Z126" s="6" t="s">
        <v>260</v>
      </c>
      <c r="AA126" s="6" t="s">
        <v>260</v>
      </c>
      <c r="AB126" s="6" t="s">
        <v>260</v>
      </c>
      <c r="AC126" s="6" t="s">
        <v>260</v>
      </c>
      <c r="AD126" s="6" t="s">
        <v>260</v>
      </c>
      <c r="AE126" s="6" t="s">
        <v>260</v>
      </c>
      <c r="AG126" s="10" t="s">
        <v>118</v>
      </c>
      <c r="AH126" s="10" t="s">
        <v>100</v>
      </c>
      <c r="AI126" s="10" t="s">
        <v>101</v>
      </c>
      <c r="AJ126" s="10" t="s">
        <v>102</v>
      </c>
      <c r="AK126" s="10" t="s">
        <v>103</v>
      </c>
      <c r="AL126" s="10" t="s">
        <v>104</v>
      </c>
      <c r="AM126" s="10" t="s">
        <v>105</v>
      </c>
      <c r="AN126" s="10" t="s">
        <v>106</v>
      </c>
      <c r="AO126" s="6" t="s">
        <v>260</v>
      </c>
      <c r="AP126" s="6" t="s">
        <v>260</v>
      </c>
      <c r="AQ126" s="6" t="s">
        <v>260</v>
      </c>
      <c r="AR126" s="6" t="s">
        <v>260</v>
      </c>
      <c r="AS126" s="6" t="s">
        <v>260</v>
      </c>
      <c r="AT126" s="6" t="s">
        <v>260</v>
      </c>
      <c r="AU126" s="6" t="s">
        <v>260</v>
      </c>
      <c r="AV126" s="6" t="s">
        <v>260</v>
      </c>
      <c r="AW126" s="6" t="s">
        <v>260</v>
      </c>
      <c r="AX126" s="6" t="s">
        <v>260</v>
      </c>
      <c r="AY126" s="6" t="s">
        <v>260</v>
      </c>
      <c r="AZ126" s="6" t="s">
        <v>260</v>
      </c>
      <c r="BA126" s="6" t="s">
        <v>260</v>
      </c>
      <c r="BB126" s="6" t="s">
        <v>260</v>
      </c>
      <c r="BC126" s="6" t="s">
        <v>260</v>
      </c>
      <c r="BD126" s="6" t="s">
        <v>260</v>
      </c>
      <c r="BE126" s="6" t="s">
        <v>260</v>
      </c>
      <c r="BF126" s="6" t="s">
        <v>260</v>
      </c>
      <c r="BG126" s="6" t="s">
        <v>260</v>
      </c>
      <c r="BH126" s="6" t="s">
        <v>260</v>
      </c>
      <c r="BI126" s="6" t="s">
        <v>260</v>
      </c>
      <c r="BK126" s="121" t="s">
        <v>290</v>
      </c>
      <c r="BL126" s="121"/>
      <c r="BM126" s="121"/>
      <c r="BN126" s="121"/>
      <c r="BO126" s="121"/>
      <c r="BP126" s="121"/>
      <c r="BQ126" s="121"/>
      <c r="BR126" s="121"/>
      <c r="BS126" s="121"/>
      <c r="BT126" s="121"/>
      <c r="BU126" s="121"/>
      <c r="BV126" s="69"/>
      <c r="BW126" s="121" t="s">
        <v>290</v>
      </c>
      <c r="BX126" s="121"/>
      <c r="BY126" s="121"/>
      <c r="BZ126" s="121"/>
      <c r="CA126" s="121"/>
      <c r="CB126" s="121"/>
      <c r="CC126" s="121"/>
      <c r="CD126" s="121"/>
      <c r="CE126" s="121"/>
      <c r="CF126" s="121"/>
      <c r="CG126" s="121"/>
      <c r="CH126" s="91"/>
    </row>
    <row r="127" spans="1:86" ht="22" customHeight="1">
      <c r="A127" s="58" t="s">
        <v>255</v>
      </c>
      <c r="C127" s="10"/>
      <c r="D127" s="10"/>
      <c r="E127" s="10"/>
      <c r="F127" s="10"/>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G127" s="10"/>
      <c r="AH127" s="10"/>
      <c r="AI127" s="10"/>
      <c r="AJ127" s="10"/>
      <c r="AK127" s="10"/>
      <c r="AL127" s="10"/>
      <c r="AM127" s="10"/>
      <c r="AN127" s="10"/>
      <c r="AO127" s="7"/>
      <c r="AP127" s="7"/>
      <c r="AQ127" s="7"/>
      <c r="AR127" s="7"/>
      <c r="AS127" s="7"/>
      <c r="AT127" s="7"/>
      <c r="AU127" s="7"/>
      <c r="AV127" s="7"/>
      <c r="AW127" s="7"/>
      <c r="AX127" s="7"/>
      <c r="AY127" s="7"/>
      <c r="AZ127" s="7"/>
      <c r="BA127" s="7"/>
      <c r="BB127" s="7"/>
      <c r="BC127" s="7"/>
      <c r="BD127" s="7"/>
      <c r="BE127" s="7"/>
      <c r="BF127" s="7"/>
      <c r="BG127" s="7"/>
      <c r="BH127" s="7"/>
      <c r="BI127" s="7"/>
    </row>
    <row r="128" spans="1:86" ht="57" customHeight="1">
      <c r="A128" s="59" t="s">
        <v>256</v>
      </c>
      <c r="C128" s="10" t="s">
        <v>109</v>
      </c>
      <c r="D128" s="10" t="s">
        <v>109</v>
      </c>
      <c r="E128" s="10" t="s">
        <v>109</v>
      </c>
      <c r="F128" s="10" t="s">
        <v>109</v>
      </c>
      <c r="AG128" s="10" t="s">
        <v>99</v>
      </c>
      <c r="AH128" s="10" t="s">
        <v>99</v>
      </c>
      <c r="AI128" s="10" t="s">
        <v>99</v>
      </c>
      <c r="AJ128" s="10" t="s">
        <v>99</v>
      </c>
      <c r="AK128" s="10" t="s">
        <v>99</v>
      </c>
      <c r="AL128" s="10" t="s">
        <v>99</v>
      </c>
      <c r="AM128" s="10" t="s">
        <v>99</v>
      </c>
      <c r="AN128" s="10" t="s">
        <v>99</v>
      </c>
    </row>
  </sheetData>
  <mergeCells count="47">
    <mergeCell ref="AK4:AL4"/>
    <mergeCell ref="J4:L4"/>
    <mergeCell ref="M4:O4"/>
    <mergeCell ref="P4:R4"/>
    <mergeCell ref="AM4:AN4"/>
    <mergeCell ref="S4:U4"/>
    <mergeCell ref="W4:Y4"/>
    <mergeCell ref="AG4:AH4"/>
    <mergeCell ref="C3:H3"/>
    <mergeCell ref="J3:U3"/>
    <mergeCell ref="W3:AE3"/>
    <mergeCell ref="AG3:BI3"/>
    <mergeCell ref="BD4:BF4"/>
    <mergeCell ref="AO4:AQ4"/>
    <mergeCell ref="AR4:AT4"/>
    <mergeCell ref="AU4:AW4"/>
    <mergeCell ref="AX4:AZ4"/>
    <mergeCell ref="BA4:BC4"/>
    <mergeCell ref="Z4:AB4"/>
    <mergeCell ref="AC4:AE4"/>
    <mergeCell ref="C4:D4"/>
    <mergeCell ref="E4:F4"/>
    <mergeCell ref="BG4:BI4"/>
    <mergeCell ref="AI4:AJ4"/>
    <mergeCell ref="CC4:CD4"/>
    <mergeCell ref="CE4:CF4"/>
    <mergeCell ref="CA6:CF6"/>
    <mergeCell ref="BW3:BW6"/>
    <mergeCell ref="BX3:BY6"/>
    <mergeCell ref="BZ3:BZ6"/>
    <mergeCell ref="CA3:CF3"/>
    <mergeCell ref="BW126:CG126"/>
    <mergeCell ref="BK126:BU126"/>
    <mergeCell ref="BK2:BU2"/>
    <mergeCell ref="BU3:BU6"/>
    <mergeCell ref="BN4:BO4"/>
    <mergeCell ref="BP4:BQ4"/>
    <mergeCell ref="BR4:BS4"/>
    <mergeCell ref="BN6:BS6"/>
    <mergeCell ref="BK3:BL6"/>
    <mergeCell ref="BM3:BM6"/>
    <mergeCell ref="BN3:BS3"/>
    <mergeCell ref="BT3:BT6"/>
    <mergeCell ref="BW2:CH2"/>
    <mergeCell ref="CG3:CG6"/>
    <mergeCell ref="CH3:CH6"/>
    <mergeCell ref="CA4:CB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53"/>
  <sheetViews>
    <sheetView workbookViewId="0">
      <pane xSplit="1" ySplit="5" topLeftCell="AQ152" activePane="bottomRight" state="frozen"/>
      <selection pane="topRight" activeCell="B1" sqref="B1"/>
      <selection pane="bottomLeft" activeCell="A6" sqref="A6"/>
      <selection pane="bottomRight" activeCell="BD96" sqref="BD96"/>
    </sheetView>
  </sheetViews>
  <sheetFormatPr baseColWidth="10" defaultRowHeight="15" x14ac:dyDescent="0"/>
  <cols>
    <col min="1" max="1" width="17.1640625" customWidth="1"/>
    <col min="2" max="2" width="2.6640625" customWidth="1"/>
    <col min="3" max="3" width="15.5" customWidth="1"/>
    <col min="8" max="10" width="10" customWidth="1"/>
    <col min="11" max="11" width="3.1640625" customWidth="1"/>
    <col min="12" max="12" width="10" customWidth="1"/>
    <col min="13" max="13" width="22.1640625" customWidth="1"/>
    <col min="14" max="14" width="2.83203125" customWidth="1"/>
    <col min="15" max="16" width="10" customWidth="1"/>
    <col min="17" max="17" width="15.1640625" customWidth="1"/>
    <col min="18" max="18" width="2.33203125" customWidth="1"/>
    <col min="19" max="19" width="17.6640625" customWidth="1"/>
    <col min="60" max="60" width="29" bestFit="1" customWidth="1"/>
    <col min="62" max="62" width="29" bestFit="1" customWidth="1"/>
  </cols>
  <sheetData>
    <row r="1" spans="1:62" ht="23">
      <c r="A1" s="35" t="s">
        <v>225</v>
      </c>
    </row>
    <row r="2" spans="1:62">
      <c r="A2" s="2"/>
    </row>
    <row r="3" spans="1:62" s="11" customFormat="1">
      <c r="A3" s="36"/>
      <c r="C3" s="128" t="s">
        <v>235</v>
      </c>
      <c r="D3" s="128"/>
      <c r="E3" s="128"/>
      <c r="F3" s="128"/>
      <c r="G3" s="128"/>
      <c r="H3" s="128"/>
      <c r="I3" s="128"/>
      <c r="J3" s="128"/>
      <c r="L3" s="128" t="s">
        <v>236</v>
      </c>
      <c r="M3" s="128"/>
      <c r="O3" s="128" t="s">
        <v>237</v>
      </c>
      <c r="P3" s="128"/>
      <c r="Q3" s="128"/>
      <c r="S3" s="128" t="s">
        <v>238</v>
      </c>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BA3" s="128" t="s">
        <v>236</v>
      </c>
      <c r="BB3" s="128"/>
      <c r="BD3" s="134"/>
      <c r="BE3" s="135"/>
      <c r="BF3" s="136"/>
      <c r="BH3" s="88"/>
      <c r="BJ3" s="88"/>
    </row>
    <row r="4" spans="1:62" s="4" customFormat="1" ht="45" customHeight="1">
      <c r="A4" s="23" t="s">
        <v>0</v>
      </c>
      <c r="C4" s="142" t="s">
        <v>53</v>
      </c>
      <c r="D4" s="142"/>
      <c r="E4" s="142"/>
      <c r="F4" s="142"/>
      <c r="G4" s="142"/>
      <c r="H4" s="129" t="s">
        <v>24</v>
      </c>
      <c r="I4" s="129"/>
      <c r="J4" s="129"/>
      <c r="L4" s="37" t="s">
        <v>21</v>
      </c>
      <c r="M4" s="37" t="s">
        <v>23</v>
      </c>
      <c r="N4"/>
      <c r="O4" s="129" t="s">
        <v>22</v>
      </c>
      <c r="P4" s="129"/>
      <c r="Q4" s="129"/>
      <c r="S4" s="142" t="s">
        <v>82</v>
      </c>
      <c r="T4" s="142"/>
      <c r="U4" s="142"/>
      <c r="V4" s="142" t="s">
        <v>83</v>
      </c>
      <c r="W4" s="142"/>
      <c r="X4" s="142"/>
      <c r="Y4" s="141" t="s">
        <v>84</v>
      </c>
      <c r="Z4" s="141"/>
      <c r="AA4" s="141"/>
      <c r="AB4" s="141" t="s">
        <v>85</v>
      </c>
      <c r="AC4" s="141"/>
      <c r="AD4" s="141"/>
      <c r="AE4" s="141" t="s">
        <v>86</v>
      </c>
      <c r="AF4" s="141"/>
      <c r="AG4" s="141"/>
      <c r="AH4" s="141" t="s">
        <v>87</v>
      </c>
      <c r="AI4" s="141"/>
      <c r="AJ4" s="141"/>
      <c r="AK4" s="141" t="s">
        <v>88</v>
      </c>
      <c r="AL4" s="141"/>
      <c r="AM4" s="141"/>
      <c r="AN4" s="141" t="s">
        <v>89</v>
      </c>
      <c r="AO4" s="141"/>
      <c r="AP4" s="141"/>
      <c r="AQ4" s="141" t="s">
        <v>90</v>
      </c>
      <c r="AR4" s="141"/>
      <c r="AS4" s="141"/>
      <c r="AT4" s="141" t="s">
        <v>91</v>
      </c>
      <c r="AU4" s="141"/>
      <c r="AV4" s="141"/>
      <c r="AW4" s="141" t="s">
        <v>92</v>
      </c>
      <c r="AX4" s="141"/>
      <c r="AY4" s="141"/>
      <c r="BA4" s="138" t="s">
        <v>293</v>
      </c>
      <c r="BB4" s="139"/>
      <c r="BD4" s="131" t="s">
        <v>323</v>
      </c>
      <c r="BE4" s="132"/>
      <c r="BF4" s="133"/>
      <c r="BH4" s="83" t="s">
        <v>329</v>
      </c>
      <c r="BJ4" s="83" t="s">
        <v>330</v>
      </c>
    </row>
    <row r="5" spans="1:62" s="10" customFormat="1" ht="49" customHeight="1">
      <c r="A5" s="22"/>
      <c r="C5" s="10" t="s">
        <v>25</v>
      </c>
      <c r="D5" s="10" t="s">
        <v>55</v>
      </c>
      <c r="E5" s="10" t="s">
        <v>56</v>
      </c>
      <c r="F5" s="10" t="s">
        <v>52</v>
      </c>
      <c r="G5" s="10" t="s">
        <v>54</v>
      </c>
      <c r="H5" s="6" t="s">
        <v>25</v>
      </c>
      <c r="I5" s="6" t="s">
        <v>26</v>
      </c>
      <c r="J5" s="6" t="s">
        <v>27</v>
      </c>
      <c r="L5" s="5" t="s">
        <v>30</v>
      </c>
      <c r="M5" s="7" t="s">
        <v>31</v>
      </c>
      <c r="N5" s="7"/>
      <c r="O5" s="5" t="s">
        <v>25</v>
      </c>
      <c r="P5" s="5" t="s">
        <v>26</v>
      </c>
      <c r="Q5" s="5" t="s">
        <v>27</v>
      </c>
      <c r="S5" t="s">
        <v>25</v>
      </c>
      <c r="T5" t="s">
        <v>26</v>
      </c>
      <c r="U5" t="s">
        <v>27</v>
      </c>
      <c r="V5" t="s">
        <v>25</v>
      </c>
      <c r="W5" t="s">
        <v>26</v>
      </c>
      <c r="X5" t="s">
        <v>27</v>
      </c>
      <c r="Y5" t="s">
        <v>25</v>
      </c>
      <c r="Z5" t="s">
        <v>26</v>
      </c>
      <c r="AA5" t="s">
        <v>27</v>
      </c>
      <c r="AB5" t="s">
        <v>25</v>
      </c>
      <c r="AC5" t="s">
        <v>26</v>
      </c>
      <c r="AD5" t="s">
        <v>27</v>
      </c>
      <c r="AE5" t="s">
        <v>25</v>
      </c>
      <c r="AF5" t="s">
        <v>26</v>
      </c>
      <c r="AG5" t="s">
        <v>27</v>
      </c>
      <c r="AH5" t="s">
        <v>25</v>
      </c>
      <c r="AI5" t="s">
        <v>26</v>
      </c>
      <c r="AJ5" t="s">
        <v>27</v>
      </c>
      <c r="AK5" t="s">
        <v>25</v>
      </c>
      <c r="AL5" t="s">
        <v>26</v>
      </c>
      <c r="AM5" t="s">
        <v>27</v>
      </c>
      <c r="AN5" t="s">
        <v>25</v>
      </c>
      <c r="AO5" t="s">
        <v>26</v>
      </c>
      <c r="AP5" t="s">
        <v>27</v>
      </c>
      <c r="AQ5" t="s">
        <v>25</v>
      </c>
      <c r="AR5" t="s">
        <v>26</v>
      </c>
      <c r="AS5" t="s">
        <v>27</v>
      </c>
      <c r="AT5" t="s">
        <v>25</v>
      </c>
      <c r="AU5" t="s">
        <v>26</v>
      </c>
      <c r="AV5" t="s">
        <v>27</v>
      </c>
      <c r="AW5" t="s">
        <v>25</v>
      </c>
      <c r="AX5" t="s">
        <v>26</v>
      </c>
      <c r="AY5" t="s">
        <v>27</v>
      </c>
      <c r="BA5" s="5" t="s">
        <v>25</v>
      </c>
      <c r="BB5"/>
      <c r="BD5" s="87" t="s">
        <v>325</v>
      </c>
      <c r="BE5" s="87" t="s">
        <v>326</v>
      </c>
      <c r="BF5" s="87" t="s">
        <v>56</v>
      </c>
    </row>
    <row r="6" spans="1:62">
      <c r="A6" s="1">
        <v>1869</v>
      </c>
      <c r="H6" s="6"/>
      <c r="I6" s="6"/>
      <c r="J6" s="6"/>
      <c r="L6" s="5"/>
      <c r="M6" s="7"/>
      <c r="N6" s="7"/>
      <c r="O6" s="5"/>
      <c r="P6" s="5"/>
      <c r="Q6" s="5"/>
      <c r="BA6" s="72"/>
      <c r="BB6" s="72"/>
      <c r="BD6" s="84"/>
      <c r="BE6" s="84"/>
      <c r="BF6" s="84"/>
      <c r="BH6" s="84"/>
      <c r="BJ6" s="86"/>
    </row>
    <row r="7" spans="1:62">
      <c r="A7" s="1">
        <v>1870</v>
      </c>
      <c r="H7" s="6"/>
      <c r="I7" s="6"/>
      <c r="J7" s="6"/>
      <c r="L7" s="5"/>
      <c r="M7" s="7"/>
      <c r="N7" s="7"/>
      <c r="O7" s="5"/>
      <c r="P7" s="5"/>
      <c r="Q7" s="5"/>
      <c r="BA7" s="72"/>
      <c r="BB7" s="72"/>
      <c r="BD7" s="84"/>
      <c r="BE7" s="84"/>
      <c r="BF7" s="84"/>
      <c r="BH7" s="84"/>
      <c r="BJ7" s="86"/>
    </row>
    <row r="8" spans="1:62">
      <c r="A8" s="1">
        <v>1871</v>
      </c>
      <c r="H8" s="6"/>
      <c r="I8" s="6"/>
      <c r="J8" s="6"/>
      <c r="L8" s="5"/>
      <c r="M8" s="7"/>
      <c r="N8" s="7"/>
      <c r="O8" s="5"/>
      <c r="P8" s="5"/>
      <c r="Q8" s="5"/>
      <c r="BA8" s="72"/>
      <c r="BB8" s="72"/>
      <c r="BD8" s="84"/>
      <c r="BE8" s="84"/>
      <c r="BF8" s="84"/>
      <c r="BH8" s="84"/>
      <c r="BJ8" s="86"/>
    </row>
    <row r="9" spans="1:62">
      <c r="A9" s="1">
        <v>1872</v>
      </c>
      <c r="H9" s="6"/>
      <c r="I9" s="6"/>
      <c r="J9" s="6"/>
      <c r="L9" s="5"/>
      <c r="M9" s="7"/>
      <c r="N9" s="7"/>
      <c r="O9" s="5"/>
      <c r="P9" s="5"/>
      <c r="Q9" s="5"/>
      <c r="BA9" s="72"/>
      <c r="BB9" s="72"/>
      <c r="BD9" s="84"/>
      <c r="BE9" s="84"/>
      <c r="BF9" s="84"/>
      <c r="BH9" s="84"/>
      <c r="BJ9" s="86"/>
    </row>
    <row r="10" spans="1:62">
      <c r="A10" s="1">
        <v>1873</v>
      </c>
      <c r="H10" s="6"/>
      <c r="I10" s="6"/>
      <c r="J10" s="6"/>
      <c r="L10" s="5"/>
      <c r="M10" s="7"/>
      <c r="N10" s="7"/>
      <c r="O10" s="5"/>
      <c r="P10" s="5"/>
      <c r="Q10" s="5"/>
      <c r="BA10" s="72"/>
      <c r="BB10" s="72"/>
      <c r="BD10" s="84"/>
      <c r="BE10" s="84"/>
      <c r="BF10" s="84"/>
      <c r="BH10" s="84"/>
      <c r="BJ10" s="86"/>
    </row>
    <row r="11" spans="1:62">
      <c r="A11" s="1">
        <v>1874</v>
      </c>
      <c r="H11" s="6"/>
      <c r="I11" s="6"/>
      <c r="J11" s="6"/>
      <c r="L11" s="5"/>
      <c r="M11" s="7"/>
      <c r="N11" s="7"/>
      <c r="O11" s="5"/>
      <c r="P11" s="5"/>
      <c r="Q11" s="5"/>
      <c r="BA11" s="72"/>
      <c r="BB11" s="72"/>
      <c r="BD11" s="84"/>
      <c r="BE11" s="84"/>
      <c r="BF11" s="84"/>
      <c r="BH11" s="84"/>
      <c r="BJ11" s="86"/>
    </row>
    <row r="12" spans="1:62">
      <c r="A12" s="1">
        <v>1875</v>
      </c>
      <c r="H12" s="6"/>
      <c r="I12" s="6"/>
      <c r="J12" s="6"/>
      <c r="L12" s="5"/>
      <c r="M12" s="7"/>
      <c r="N12" s="7"/>
      <c r="O12" s="5"/>
      <c r="P12" s="5"/>
      <c r="Q12" s="5"/>
      <c r="BA12" s="72"/>
      <c r="BB12" s="72"/>
      <c r="BD12" s="84"/>
      <c r="BE12" s="84"/>
      <c r="BF12" s="84"/>
      <c r="BH12" s="84"/>
      <c r="BJ12" s="86"/>
    </row>
    <row r="13" spans="1:62">
      <c r="A13" s="1">
        <v>1876</v>
      </c>
      <c r="H13" s="6"/>
      <c r="I13" s="6"/>
      <c r="J13" s="6"/>
      <c r="L13" s="5"/>
      <c r="M13" s="7"/>
      <c r="N13" s="7"/>
      <c r="O13" s="5"/>
      <c r="P13" s="5"/>
      <c r="Q13" s="5"/>
      <c r="BA13" s="72"/>
      <c r="BB13" s="72"/>
      <c r="BD13" s="84"/>
      <c r="BE13" s="84"/>
      <c r="BF13" s="84"/>
      <c r="BH13" s="84"/>
      <c r="BJ13" s="86"/>
    </row>
    <row r="14" spans="1:62">
      <c r="A14" s="1">
        <v>1877</v>
      </c>
      <c r="H14" s="6"/>
      <c r="I14" s="6"/>
      <c r="J14" s="6"/>
      <c r="L14" s="5"/>
      <c r="M14" s="7"/>
      <c r="N14" s="7"/>
      <c r="O14" s="5"/>
      <c r="P14" s="5"/>
      <c r="Q14" s="5"/>
      <c r="BA14" s="72"/>
      <c r="BB14" s="72"/>
      <c r="BD14" s="84"/>
      <c r="BE14" s="84"/>
      <c r="BF14" s="84"/>
      <c r="BH14" s="84"/>
      <c r="BJ14" s="86"/>
    </row>
    <row r="15" spans="1:62">
      <c r="A15" s="1">
        <v>1878</v>
      </c>
      <c r="H15" s="6"/>
      <c r="I15" s="6"/>
      <c r="J15" s="6"/>
      <c r="L15" s="5"/>
      <c r="M15" s="7"/>
      <c r="N15" s="7"/>
      <c r="O15" s="5"/>
      <c r="P15" s="5"/>
      <c r="Q15" s="5"/>
      <c r="BA15" s="72"/>
      <c r="BB15" s="72"/>
      <c r="BD15" s="84"/>
      <c r="BE15" s="84"/>
      <c r="BF15" s="84"/>
      <c r="BH15" s="84"/>
      <c r="BJ15" s="86"/>
    </row>
    <row r="16" spans="1:62">
      <c r="A16" s="1">
        <v>1879</v>
      </c>
      <c r="H16" s="6"/>
      <c r="I16" s="6"/>
      <c r="J16" s="6"/>
      <c r="L16" s="5"/>
      <c r="M16" s="7"/>
      <c r="N16" s="7"/>
      <c r="O16" s="5"/>
      <c r="P16" s="5"/>
      <c r="Q16" s="5"/>
      <c r="BA16" s="72"/>
      <c r="BB16" s="72"/>
      <c r="BD16" s="84"/>
      <c r="BE16" s="84"/>
      <c r="BF16" s="84"/>
      <c r="BH16" s="84"/>
      <c r="BJ16" s="86"/>
    </row>
    <row r="17" spans="1:62">
      <c r="A17" s="1">
        <v>1880</v>
      </c>
      <c r="H17" s="6"/>
      <c r="I17" s="6"/>
      <c r="J17" s="6"/>
      <c r="L17" s="5"/>
      <c r="M17" s="7"/>
      <c r="N17" s="7"/>
      <c r="O17" s="5"/>
      <c r="P17" s="5"/>
      <c r="Q17" s="5"/>
      <c r="BA17" s="72"/>
      <c r="BB17" s="72"/>
      <c r="BD17" s="84"/>
      <c r="BE17" s="84"/>
      <c r="BF17" s="84"/>
      <c r="BH17" s="84"/>
      <c r="BJ17" s="86"/>
    </row>
    <row r="18" spans="1:62">
      <c r="A18" s="1">
        <v>1881</v>
      </c>
      <c r="H18" s="6"/>
      <c r="I18" s="6"/>
      <c r="J18" s="6"/>
      <c r="L18" s="5"/>
      <c r="M18" s="7"/>
      <c r="N18" s="7"/>
      <c r="O18" s="5"/>
      <c r="P18" s="5"/>
      <c r="Q18" s="5"/>
      <c r="BA18" s="72"/>
      <c r="BB18" s="72"/>
      <c r="BD18" s="84"/>
      <c r="BE18" s="84"/>
      <c r="BF18" s="84"/>
      <c r="BH18" s="84"/>
      <c r="BJ18" s="86"/>
    </row>
    <row r="19" spans="1:62">
      <c r="A19" s="1">
        <v>1882</v>
      </c>
      <c r="H19" s="6"/>
      <c r="I19" s="6"/>
      <c r="J19" s="6"/>
      <c r="L19" s="5"/>
      <c r="M19" s="7"/>
      <c r="N19" s="7"/>
      <c r="O19" s="5"/>
      <c r="P19" s="5"/>
      <c r="Q19" s="5"/>
      <c r="BA19" s="72"/>
      <c r="BB19" s="72"/>
      <c r="BD19" s="84"/>
      <c r="BE19" s="84"/>
      <c r="BF19" s="84"/>
      <c r="BH19" s="84"/>
      <c r="BJ19" s="86"/>
    </row>
    <row r="20" spans="1:62">
      <c r="A20" s="1">
        <v>1883</v>
      </c>
      <c r="C20">
        <v>32.9</v>
      </c>
      <c r="D20">
        <v>32.6</v>
      </c>
      <c r="E20">
        <v>33.299999999999997</v>
      </c>
      <c r="F20" t="s">
        <v>57</v>
      </c>
      <c r="G20">
        <v>26</v>
      </c>
      <c r="H20" s="6"/>
      <c r="I20" s="6"/>
      <c r="J20" s="6"/>
      <c r="L20" s="5"/>
      <c r="M20" s="7"/>
      <c r="N20" s="7"/>
      <c r="O20" s="5"/>
      <c r="P20" s="5"/>
      <c r="Q20" s="5"/>
      <c r="BA20" s="72"/>
      <c r="BB20" s="72"/>
      <c r="BD20" s="84"/>
      <c r="BE20" s="84"/>
      <c r="BF20" s="84"/>
      <c r="BH20" s="84"/>
      <c r="BJ20" s="86"/>
    </row>
    <row r="21" spans="1:62">
      <c r="A21" s="1">
        <v>1884</v>
      </c>
      <c r="H21" s="6"/>
      <c r="I21" s="6"/>
      <c r="J21" s="6"/>
      <c r="L21" s="5"/>
      <c r="M21" s="7"/>
      <c r="N21" s="7"/>
      <c r="O21" s="5"/>
      <c r="P21" s="5"/>
      <c r="Q21" s="5"/>
      <c r="BA21" s="72"/>
      <c r="BB21" s="72"/>
      <c r="BD21" s="84"/>
      <c r="BE21" s="84"/>
      <c r="BF21" s="84"/>
      <c r="BH21" s="84"/>
      <c r="BJ21" s="86"/>
    </row>
    <row r="22" spans="1:62">
      <c r="A22" s="1">
        <v>1885</v>
      </c>
      <c r="H22" s="6"/>
      <c r="I22" s="6"/>
      <c r="J22" s="6"/>
      <c r="L22" s="5"/>
      <c r="M22" s="7"/>
      <c r="N22" s="7"/>
      <c r="O22" s="5"/>
      <c r="P22" s="5"/>
      <c r="Q22" s="5"/>
      <c r="BA22" s="72"/>
      <c r="BB22" s="72"/>
      <c r="BD22" s="84"/>
      <c r="BE22" s="84"/>
      <c r="BF22" s="84"/>
      <c r="BH22" s="84"/>
      <c r="BJ22" s="86"/>
    </row>
    <row r="23" spans="1:62">
      <c r="A23" s="1">
        <v>1886</v>
      </c>
      <c r="H23" s="6"/>
      <c r="I23" s="6"/>
      <c r="J23" s="6"/>
      <c r="L23" s="5"/>
      <c r="M23" s="7"/>
      <c r="N23" s="7"/>
      <c r="O23" s="5"/>
      <c r="P23" s="5"/>
      <c r="Q23" s="5"/>
      <c r="BA23" s="72"/>
      <c r="BB23" s="72"/>
      <c r="BD23" s="84"/>
      <c r="BE23" s="84"/>
      <c r="BF23" s="84"/>
      <c r="BH23" s="84"/>
      <c r="BJ23" s="86"/>
    </row>
    <row r="24" spans="1:62">
      <c r="A24" s="1">
        <v>1887</v>
      </c>
      <c r="H24" s="6"/>
      <c r="I24" s="6"/>
      <c r="J24" s="6"/>
      <c r="L24" s="5"/>
      <c r="M24" s="7"/>
      <c r="N24" s="7"/>
      <c r="O24" s="5"/>
      <c r="P24" s="5"/>
      <c r="Q24" s="5"/>
      <c r="BA24" s="72"/>
      <c r="BB24" s="72"/>
      <c r="BD24" s="84"/>
      <c r="BE24" s="84"/>
      <c r="BF24" s="84"/>
      <c r="BH24" s="84"/>
      <c r="BJ24" s="86"/>
    </row>
    <row r="25" spans="1:62">
      <c r="A25" s="1">
        <v>1888</v>
      </c>
      <c r="H25" s="6"/>
      <c r="I25" s="6"/>
      <c r="J25" s="6"/>
      <c r="L25" s="5"/>
      <c r="M25" s="7"/>
      <c r="N25" s="7"/>
      <c r="O25" s="5"/>
      <c r="P25" s="5"/>
      <c r="Q25" s="5"/>
      <c r="BA25" s="72"/>
      <c r="BB25" s="72"/>
      <c r="BD25" s="84"/>
      <c r="BE25" s="84"/>
      <c r="BF25" s="84"/>
      <c r="BH25" s="84"/>
      <c r="BJ25" s="86"/>
    </row>
    <row r="26" spans="1:62">
      <c r="A26" s="1">
        <v>1889</v>
      </c>
      <c r="H26" s="6"/>
      <c r="I26" s="6"/>
      <c r="J26" s="6"/>
      <c r="L26" s="5"/>
      <c r="M26" s="7"/>
      <c r="N26" s="7"/>
      <c r="O26" s="5"/>
      <c r="P26" s="5"/>
      <c r="Q26" s="5"/>
      <c r="BA26" s="72"/>
      <c r="BB26" s="72"/>
      <c r="BD26" s="84"/>
      <c r="BE26" s="84"/>
      <c r="BF26" s="84"/>
      <c r="BH26" s="84"/>
      <c r="BJ26" s="86"/>
    </row>
    <row r="27" spans="1:62">
      <c r="A27" s="1">
        <v>1890</v>
      </c>
      <c r="H27" s="6"/>
      <c r="I27" s="6"/>
      <c r="J27" s="6"/>
      <c r="L27" s="5"/>
      <c r="M27" s="7"/>
      <c r="N27" s="7"/>
      <c r="O27" s="5"/>
      <c r="P27" s="5"/>
      <c r="Q27" s="5"/>
      <c r="BA27" s="72"/>
      <c r="BB27" s="72"/>
      <c r="BD27" s="84"/>
      <c r="BE27" s="84"/>
      <c r="BF27" s="84"/>
      <c r="BH27" s="84"/>
      <c r="BJ27" s="86"/>
    </row>
    <row r="28" spans="1:62">
      <c r="A28" s="1">
        <v>1891</v>
      </c>
      <c r="H28" s="6"/>
      <c r="I28" s="6"/>
      <c r="J28" s="6"/>
      <c r="L28" s="5"/>
      <c r="M28" s="7"/>
      <c r="N28" s="7"/>
      <c r="O28" s="5"/>
      <c r="P28" s="5"/>
      <c r="Q28" s="5"/>
      <c r="BA28" s="72"/>
      <c r="BB28" s="72"/>
      <c r="BD28" s="84"/>
      <c r="BE28" s="84"/>
      <c r="BF28" s="84"/>
      <c r="BH28" s="84"/>
      <c r="BJ28" s="86"/>
    </row>
    <row r="29" spans="1:62">
      <c r="A29" s="1">
        <v>1892</v>
      </c>
      <c r="H29" s="6"/>
      <c r="I29" s="6"/>
      <c r="J29" s="6"/>
      <c r="L29" s="5"/>
      <c r="M29" s="7"/>
      <c r="N29" s="7"/>
      <c r="O29" s="5"/>
      <c r="P29" s="5"/>
      <c r="Q29" s="5"/>
      <c r="BA29" s="72"/>
      <c r="BB29" s="72"/>
      <c r="BD29" s="84"/>
      <c r="BE29" s="84"/>
      <c r="BF29" s="84"/>
      <c r="BH29" s="84"/>
      <c r="BJ29" s="86"/>
    </row>
    <row r="30" spans="1:62">
      <c r="A30" s="1">
        <v>1893</v>
      </c>
      <c r="H30" s="6"/>
      <c r="I30" s="6"/>
      <c r="J30" s="6"/>
      <c r="L30" s="5"/>
      <c r="M30" s="7"/>
      <c r="N30" s="7"/>
      <c r="O30" s="5"/>
      <c r="P30" s="5"/>
      <c r="Q30" s="5"/>
      <c r="BA30" s="72"/>
      <c r="BB30" s="72"/>
      <c r="BD30" s="84"/>
      <c r="BE30" s="84"/>
      <c r="BF30" s="84"/>
      <c r="BH30" s="84"/>
      <c r="BJ30" s="86"/>
    </row>
    <row r="31" spans="1:62">
      <c r="A31" s="1">
        <v>1894</v>
      </c>
      <c r="H31" s="6"/>
      <c r="I31" s="6"/>
      <c r="J31" s="6"/>
      <c r="L31" s="5"/>
      <c r="M31" s="7"/>
      <c r="N31" s="7"/>
      <c r="O31" s="5"/>
      <c r="P31" s="5"/>
      <c r="Q31" s="5"/>
      <c r="BA31" s="72"/>
      <c r="BB31" s="72"/>
      <c r="BD31" s="84"/>
      <c r="BE31" s="84"/>
      <c r="BF31" s="84"/>
      <c r="BH31" s="84"/>
      <c r="BJ31" s="86"/>
    </row>
    <row r="32" spans="1:62">
      <c r="A32" s="1">
        <v>1895</v>
      </c>
      <c r="H32" s="6"/>
      <c r="I32" s="6"/>
      <c r="J32" s="6"/>
      <c r="L32" s="5"/>
      <c r="M32" s="7"/>
      <c r="N32" s="7"/>
      <c r="O32" s="5"/>
      <c r="P32" s="5"/>
      <c r="Q32" s="5"/>
      <c r="BA32" s="72"/>
      <c r="BB32" s="72"/>
      <c r="BD32" s="84"/>
      <c r="BE32" s="84"/>
      <c r="BF32" s="84"/>
      <c r="BH32" s="84"/>
      <c r="BJ32" s="86"/>
    </row>
    <row r="33" spans="1:62">
      <c r="A33" s="1">
        <v>1896</v>
      </c>
      <c r="H33" s="6"/>
      <c r="I33" s="6"/>
      <c r="J33" s="6"/>
      <c r="L33" s="5"/>
      <c r="M33" s="7"/>
      <c r="N33" s="7"/>
      <c r="O33" s="5"/>
      <c r="P33" s="5"/>
      <c r="Q33" s="5"/>
      <c r="BA33" s="72"/>
      <c r="BB33" s="72"/>
      <c r="BD33" s="84"/>
      <c r="BE33" s="84"/>
      <c r="BF33" s="84"/>
      <c r="BH33" s="84"/>
      <c r="BJ33" s="86"/>
    </row>
    <row r="34" spans="1:62">
      <c r="A34" s="1">
        <v>1897</v>
      </c>
      <c r="H34" s="6"/>
      <c r="I34" s="6"/>
      <c r="J34" s="6"/>
      <c r="L34" s="5"/>
      <c r="M34" s="7"/>
      <c r="N34" s="7"/>
      <c r="O34" s="5"/>
      <c r="P34" s="5"/>
      <c r="Q34" s="5"/>
      <c r="BA34" s="72"/>
      <c r="BB34" s="72"/>
      <c r="BD34" s="84"/>
      <c r="BE34" s="84"/>
      <c r="BF34" s="84"/>
      <c r="BH34" s="84"/>
      <c r="BJ34" s="86"/>
    </row>
    <row r="35" spans="1:62">
      <c r="A35" s="1">
        <v>1898</v>
      </c>
      <c r="H35" s="6"/>
      <c r="I35" s="6"/>
      <c r="J35" s="6"/>
      <c r="L35" s="5"/>
      <c r="M35" s="7"/>
      <c r="N35" s="7"/>
      <c r="O35" s="5"/>
      <c r="P35" s="5"/>
      <c r="Q35" s="5"/>
      <c r="BA35" s="72"/>
      <c r="BB35" s="72"/>
      <c r="BD35" s="84"/>
      <c r="BE35" s="84"/>
      <c r="BF35" s="84"/>
      <c r="BH35" s="84"/>
      <c r="BJ35" s="86"/>
    </row>
    <row r="36" spans="1:62">
      <c r="A36" s="1">
        <v>1899</v>
      </c>
      <c r="H36" s="6"/>
      <c r="I36" s="6"/>
      <c r="J36" s="6"/>
      <c r="L36" s="5"/>
      <c r="M36" s="7"/>
      <c r="N36" s="7"/>
      <c r="O36" s="5"/>
      <c r="P36" s="5"/>
      <c r="Q36" s="5"/>
      <c r="BA36" s="72"/>
      <c r="BB36" s="72"/>
      <c r="BD36" s="84"/>
      <c r="BE36" s="84"/>
      <c r="BF36" s="84"/>
      <c r="BH36" s="84"/>
      <c r="BJ36" s="86"/>
    </row>
    <row r="37" spans="1:62">
      <c r="A37" s="1">
        <v>1900</v>
      </c>
      <c r="H37" s="8"/>
      <c r="I37" s="8"/>
      <c r="J37" s="8"/>
      <c r="L37" s="8"/>
      <c r="M37" s="8"/>
      <c r="N37" s="8"/>
      <c r="O37" s="8"/>
      <c r="P37" s="8"/>
      <c r="Q37" s="8"/>
      <c r="BA37" s="72"/>
      <c r="BB37" s="72"/>
      <c r="BD37" s="84"/>
      <c r="BE37" s="84"/>
      <c r="BF37" s="84"/>
      <c r="BH37" s="84"/>
      <c r="BJ37" s="86"/>
    </row>
    <row r="38" spans="1:62">
      <c r="A38" s="1">
        <v>1901</v>
      </c>
      <c r="H38" s="8"/>
      <c r="I38" s="8"/>
      <c r="J38" s="8"/>
      <c r="L38" s="8"/>
      <c r="M38" s="8"/>
      <c r="N38" s="8"/>
      <c r="O38" s="8"/>
      <c r="P38" s="8"/>
      <c r="Q38" s="8"/>
      <c r="BA38" s="72"/>
      <c r="BB38" s="72"/>
      <c r="BD38" s="84"/>
      <c r="BE38" s="84"/>
      <c r="BF38" s="84"/>
      <c r="BH38" s="84"/>
      <c r="BJ38" s="86"/>
    </row>
    <row r="39" spans="1:62">
      <c r="A39" s="1">
        <v>1902</v>
      </c>
      <c r="H39" s="8"/>
      <c r="I39" s="8"/>
      <c r="J39" s="8"/>
      <c r="L39" s="8"/>
      <c r="M39" s="8"/>
      <c r="N39" s="8"/>
      <c r="O39" s="8"/>
      <c r="P39" s="8"/>
      <c r="Q39" s="8"/>
      <c r="BA39" s="72"/>
      <c r="BB39" s="72"/>
      <c r="BD39" s="84"/>
      <c r="BE39" s="84"/>
      <c r="BF39" s="84"/>
      <c r="BH39" s="84"/>
      <c r="BJ39" s="86"/>
    </row>
    <row r="40" spans="1:62">
      <c r="A40" s="1">
        <v>1903</v>
      </c>
      <c r="H40" s="8"/>
      <c r="I40" s="8"/>
      <c r="J40" s="8"/>
      <c r="L40" s="8"/>
      <c r="M40" s="8"/>
      <c r="N40" s="8"/>
      <c r="O40" s="8"/>
      <c r="P40" s="8"/>
      <c r="Q40" s="8"/>
      <c r="BA40" s="72"/>
      <c r="BB40" s="72"/>
      <c r="BD40" s="84"/>
      <c r="BE40" s="84"/>
      <c r="BF40" s="84"/>
      <c r="BH40" s="84"/>
      <c r="BJ40" s="86"/>
    </row>
    <row r="41" spans="1:62">
      <c r="A41" s="1">
        <v>1904</v>
      </c>
      <c r="H41" s="8"/>
      <c r="I41" s="8"/>
      <c r="J41" s="8"/>
      <c r="L41" s="8"/>
      <c r="M41" s="8"/>
      <c r="N41" s="8"/>
      <c r="O41" s="8"/>
      <c r="P41" s="8"/>
      <c r="Q41" s="8"/>
      <c r="BA41" s="72"/>
      <c r="BB41" s="72"/>
      <c r="BD41" s="84"/>
      <c r="BE41" s="84"/>
      <c r="BF41" s="84"/>
      <c r="BH41" s="84"/>
      <c r="BJ41" s="86"/>
    </row>
    <row r="42" spans="1:62">
      <c r="A42" s="1">
        <v>1905</v>
      </c>
      <c r="C42">
        <v>40</v>
      </c>
      <c r="D42">
        <v>39.5</v>
      </c>
      <c r="E42">
        <v>40.700000000000003</v>
      </c>
      <c r="F42" t="s">
        <v>58</v>
      </c>
      <c r="G42">
        <v>22</v>
      </c>
      <c r="H42" s="8"/>
      <c r="I42" s="8"/>
      <c r="J42" s="8"/>
      <c r="L42" s="8"/>
      <c r="M42" s="8"/>
      <c r="N42" s="8"/>
      <c r="O42" s="8"/>
      <c r="P42" s="8"/>
      <c r="Q42" s="8"/>
      <c r="BA42" s="72"/>
      <c r="BB42" s="72"/>
      <c r="BD42" s="84"/>
      <c r="BE42" s="84"/>
      <c r="BF42" s="84"/>
      <c r="BH42" s="84"/>
      <c r="BJ42" s="86"/>
    </row>
    <row r="43" spans="1:62">
      <c r="A43" s="1">
        <v>1906</v>
      </c>
      <c r="H43" s="8"/>
      <c r="I43" s="8"/>
      <c r="J43" s="8"/>
      <c r="L43" s="8"/>
      <c r="M43" s="8"/>
      <c r="N43" s="8"/>
      <c r="O43" s="8"/>
      <c r="P43" s="8"/>
      <c r="Q43" s="8"/>
      <c r="BA43" s="72"/>
      <c r="BB43" s="72"/>
      <c r="BD43" s="84"/>
      <c r="BE43" s="84"/>
      <c r="BF43" s="84"/>
      <c r="BH43" s="84"/>
      <c r="BJ43" s="86"/>
    </row>
    <row r="44" spans="1:62">
      <c r="A44" s="1">
        <v>1907</v>
      </c>
      <c r="H44" s="8"/>
      <c r="I44" s="8"/>
      <c r="J44" s="8"/>
      <c r="L44" s="8"/>
      <c r="M44" s="8"/>
      <c r="N44" s="8"/>
      <c r="O44" s="8"/>
      <c r="P44" s="8"/>
      <c r="Q44" s="8"/>
      <c r="BA44" s="72"/>
      <c r="BB44" s="72"/>
      <c r="BD44" s="84"/>
      <c r="BE44" s="84"/>
      <c r="BF44" s="84"/>
      <c r="BH44" s="84"/>
      <c r="BJ44" s="86"/>
    </row>
    <row r="45" spans="1:62">
      <c r="A45" s="1">
        <v>1908</v>
      </c>
      <c r="H45" s="8"/>
      <c r="I45" s="8"/>
      <c r="J45" s="8"/>
      <c r="L45" s="8"/>
      <c r="M45" s="8"/>
      <c r="N45" s="8"/>
      <c r="O45" s="8"/>
      <c r="P45" s="8"/>
      <c r="Q45" s="8"/>
      <c r="BA45" s="72"/>
      <c r="BB45" s="72"/>
      <c r="BD45" s="84"/>
      <c r="BE45" s="84"/>
      <c r="BF45" s="84"/>
      <c r="BH45" s="84"/>
      <c r="BJ45" s="86"/>
    </row>
    <row r="46" spans="1:62">
      <c r="A46" s="1">
        <v>1909</v>
      </c>
      <c r="H46" s="8"/>
      <c r="I46" s="8"/>
      <c r="J46" s="8"/>
      <c r="L46" s="8"/>
      <c r="M46" s="8"/>
      <c r="N46" s="8"/>
      <c r="O46" s="8"/>
      <c r="P46" s="8"/>
      <c r="Q46" s="8"/>
      <c r="BA46" s="72"/>
      <c r="BB46" s="72"/>
      <c r="BD46" s="84"/>
      <c r="BE46" s="84"/>
      <c r="BF46" s="84"/>
      <c r="BH46" s="84"/>
      <c r="BJ46" s="86"/>
    </row>
    <row r="47" spans="1:62" ht="16" customHeight="1">
      <c r="A47" s="1">
        <v>1910</v>
      </c>
      <c r="H47" s="8"/>
      <c r="I47" s="8"/>
      <c r="J47" s="8"/>
      <c r="L47" s="8"/>
      <c r="M47" s="8"/>
      <c r="N47" s="8"/>
      <c r="O47" s="8"/>
      <c r="P47" s="8"/>
      <c r="Q47" s="8"/>
      <c r="BA47" s="72"/>
      <c r="BB47" s="72"/>
      <c r="BD47" s="84"/>
      <c r="BE47" s="84"/>
      <c r="BF47" s="84"/>
      <c r="BH47" s="84"/>
      <c r="BJ47" s="86"/>
    </row>
    <row r="48" spans="1:62">
      <c r="A48" s="1">
        <v>1911</v>
      </c>
      <c r="H48" s="8"/>
      <c r="I48" s="8"/>
      <c r="J48" s="8"/>
      <c r="L48" s="8"/>
      <c r="M48" s="8"/>
      <c r="N48" s="8"/>
      <c r="O48" s="8"/>
      <c r="P48" s="8"/>
      <c r="Q48" s="8"/>
      <c r="BA48" s="72"/>
      <c r="BB48" s="72"/>
      <c r="BD48" s="84"/>
      <c r="BE48" s="84"/>
      <c r="BF48" s="84"/>
      <c r="BH48" s="84"/>
      <c r="BJ48" s="86"/>
    </row>
    <row r="49" spans="1:62">
      <c r="A49" s="1">
        <v>1912</v>
      </c>
      <c r="H49" s="8"/>
      <c r="I49" s="8"/>
      <c r="J49" s="8"/>
      <c r="L49" s="8"/>
      <c r="M49" s="8"/>
      <c r="N49" s="8"/>
      <c r="O49" s="8"/>
      <c r="P49" s="8"/>
      <c r="Q49" s="8"/>
      <c r="BA49" s="72"/>
      <c r="BB49" s="72"/>
      <c r="BD49" s="84"/>
      <c r="BE49" s="84"/>
      <c r="BF49" s="84"/>
      <c r="BH49" s="84"/>
      <c r="BJ49" s="86"/>
    </row>
    <row r="50" spans="1:62">
      <c r="A50" s="1">
        <v>1913</v>
      </c>
      <c r="H50" s="8"/>
      <c r="I50" s="8"/>
      <c r="J50" s="8"/>
      <c r="L50" s="8"/>
      <c r="M50" s="8"/>
      <c r="N50" s="8"/>
      <c r="O50" s="8"/>
      <c r="P50" s="8"/>
      <c r="Q50" s="8"/>
      <c r="BA50" s="72"/>
      <c r="BB50" s="72"/>
      <c r="BD50" s="84"/>
      <c r="BE50" s="84"/>
      <c r="BF50" s="84"/>
      <c r="BH50" s="84"/>
      <c r="BJ50" s="86"/>
    </row>
    <row r="51" spans="1:62">
      <c r="A51" s="1">
        <v>1914</v>
      </c>
      <c r="C51">
        <v>48.5</v>
      </c>
      <c r="D51">
        <v>47.6</v>
      </c>
      <c r="E51">
        <v>49.7</v>
      </c>
      <c r="F51" t="s">
        <v>59</v>
      </c>
      <c r="G51">
        <v>9</v>
      </c>
      <c r="H51" s="8"/>
      <c r="I51" s="8"/>
      <c r="J51" s="8"/>
      <c r="L51" s="8"/>
      <c r="M51" s="8"/>
      <c r="N51" s="8"/>
      <c r="O51" s="8"/>
      <c r="P51" s="8"/>
      <c r="Q51" s="8"/>
      <c r="BA51" s="72"/>
      <c r="BB51" s="72"/>
      <c r="BD51" s="84"/>
      <c r="BE51" s="84"/>
      <c r="BF51" s="84"/>
      <c r="BH51" s="84"/>
      <c r="BJ51" s="86"/>
    </row>
    <row r="52" spans="1:62">
      <c r="A52" s="1">
        <v>1915</v>
      </c>
      <c r="H52" s="8"/>
      <c r="I52" s="8"/>
      <c r="J52" s="8"/>
      <c r="L52" s="8"/>
      <c r="M52" s="8"/>
      <c r="N52" s="8"/>
      <c r="O52" s="8"/>
      <c r="P52" s="8"/>
      <c r="Q52" s="8"/>
      <c r="BA52" s="72"/>
      <c r="BB52" s="72"/>
      <c r="BD52" s="84"/>
      <c r="BE52" s="84"/>
      <c r="BF52" s="84"/>
      <c r="BH52" s="84"/>
      <c r="BJ52" s="86"/>
    </row>
    <row r="53" spans="1:62">
      <c r="A53" s="1">
        <v>1916</v>
      </c>
      <c r="H53" s="8"/>
      <c r="I53" s="8"/>
      <c r="J53" s="8"/>
      <c r="L53" s="8"/>
      <c r="M53" s="8"/>
      <c r="N53" s="8"/>
      <c r="O53" s="8"/>
      <c r="P53" s="8"/>
      <c r="Q53" s="8"/>
      <c r="BA53" s="72"/>
      <c r="BB53" s="72"/>
      <c r="BD53" s="84"/>
      <c r="BE53" s="84"/>
      <c r="BF53" s="84"/>
      <c r="BH53" s="84"/>
      <c r="BJ53" s="86"/>
    </row>
    <row r="54" spans="1:62">
      <c r="A54" s="1">
        <v>1917</v>
      </c>
      <c r="H54" s="8"/>
      <c r="I54" s="8"/>
      <c r="J54" s="8"/>
      <c r="L54" s="8"/>
      <c r="M54" s="8"/>
      <c r="N54" s="8"/>
      <c r="O54" s="8"/>
      <c r="P54" s="8"/>
      <c r="Q54" s="8"/>
      <c r="BA54" s="72"/>
      <c r="BB54" s="72"/>
      <c r="BD54" s="84"/>
      <c r="BE54" s="84"/>
      <c r="BF54" s="84"/>
      <c r="BH54" s="84"/>
      <c r="BJ54" s="86"/>
    </row>
    <row r="55" spans="1:62">
      <c r="A55" s="1">
        <v>1918</v>
      </c>
      <c r="H55" s="8"/>
      <c r="I55" s="8"/>
      <c r="J55" s="8"/>
      <c r="L55" s="8"/>
      <c r="M55" s="8"/>
      <c r="N55" s="8"/>
      <c r="O55" s="8"/>
      <c r="P55" s="8"/>
      <c r="Q55" s="8"/>
      <c r="BA55" s="72"/>
      <c r="BB55" s="72"/>
      <c r="BD55" s="84"/>
      <c r="BE55" s="84"/>
      <c r="BF55" s="84"/>
      <c r="BH55" s="84"/>
      <c r="BJ55" s="86"/>
    </row>
    <row r="56" spans="1:62">
      <c r="A56" s="1">
        <v>1919</v>
      </c>
      <c r="H56" s="8"/>
      <c r="I56" s="8"/>
      <c r="J56" s="8"/>
      <c r="L56" s="8"/>
      <c r="M56" s="8"/>
      <c r="N56" s="8"/>
      <c r="O56" s="8"/>
      <c r="P56" s="8"/>
      <c r="Q56" s="8"/>
      <c r="BA56" s="72"/>
      <c r="BB56" s="72"/>
      <c r="BD56" s="84"/>
      <c r="BE56" s="84"/>
      <c r="BF56" s="84"/>
      <c r="BH56" s="84"/>
      <c r="BJ56" s="86"/>
    </row>
    <row r="57" spans="1:62">
      <c r="A57" s="1">
        <v>1920</v>
      </c>
      <c r="H57" s="8"/>
      <c r="I57" s="8"/>
      <c r="J57" s="8"/>
      <c r="L57" s="8"/>
      <c r="M57" s="8"/>
      <c r="N57" s="8"/>
      <c r="O57" s="8"/>
      <c r="P57" s="8"/>
      <c r="Q57" s="8"/>
      <c r="BA57" s="72"/>
      <c r="BB57" s="72"/>
      <c r="BD57" s="84"/>
      <c r="BE57" s="84"/>
      <c r="BF57" s="84"/>
      <c r="BH57" s="84"/>
      <c r="BJ57" s="86"/>
    </row>
    <row r="58" spans="1:62">
      <c r="A58" s="1">
        <v>1921</v>
      </c>
      <c r="H58" s="8"/>
      <c r="I58" s="8"/>
      <c r="J58" s="8"/>
      <c r="L58" s="8"/>
      <c r="M58" s="8"/>
      <c r="N58" s="8"/>
      <c r="O58" s="8"/>
      <c r="P58" s="8"/>
      <c r="Q58" s="8"/>
      <c r="BA58" s="72"/>
      <c r="BB58" s="72"/>
      <c r="BD58" s="84"/>
      <c r="BE58" s="84"/>
      <c r="BF58" s="84"/>
      <c r="BH58" s="84"/>
      <c r="BJ58" s="86"/>
    </row>
    <row r="59" spans="1:62">
      <c r="A59" s="1">
        <v>1922</v>
      </c>
      <c r="H59" s="8"/>
      <c r="I59" s="8"/>
      <c r="J59" s="8"/>
      <c r="L59" s="8"/>
      <c r="M59" s="8"/>
      <c r="N59" s="8"/>
      <c r="O59" s="8"/>
      <c r="P59" s="8"/>
      <c r="Q59" s="8"/>
      <c r="BA59" s="72"/>
      <c r="BB59" s="72"/>
      <c r="BD59" s="84"/>
      <c r="BE59" s="84"/>
      <c r="BF59" s="84"/>
      <c r="BH59" s="84"/>
      <c r="BJ59" s="86"/>
    </row>
    <row r="60" spans="1:62">
      <c r="A60" s="1">
        <v>1923</v>
      </c>
      <c r="H60" s="8"/>
      <c r="I60" s="8"/>
      <c r="J60" s="8"/>
      <c r="L60" s="8"/>
      <c r="M60" s="8"/>
      <c r="N60" s="8"/>
      <c r="O60" s="8"/>
      <c r="P60" s="8"/>
      <c r="Q60" s="8"/>
      <c r="BA60" s="72"/>
      <c r="BB60" s="72"/>
      <c r="BD60" s="84"/>
      <c r="BE60" s="84"/>
      <c r="BF60" s="84"/>
      <c r="BH60" s="84"/>
      <c r="BJ60" s="86"/>
    </row>
    <row r="61" spans="1:62">
      <c r="A61" s="1">
        <v>1924</v>
      </c>
      <c r="H61" s="8"/>
      <c r="I61" s="8"/>
      <c r="J61" s="8"/>
      <c r="L61" s="8"/>
      <c r="M61" s="8"/>
      <c r="N61" s="8"/>
      <c r="O61" s="8"/>
      <c r="P61" s="8"/>
      <c r="Q61" s="8"/>
      <c r="BA61" s="72"/>
      <c r="BB61" s="72"/>
      <c r="BD61" s="84"/>
      <c r="BE61" s="84"/>
      <c r="BF61" s="84"/>
      <c r="BH61" s="84"/>
      <c r="BJ61" s="86"/>
    </row>
    <row r="62" spans="1:62">
      <c r="A62" s="1">
        <v>1925</v>
      </c>
      <c r="H62" s="8"/>
      <c r="I62" s="8"/>
      <c r="J62" s="8"/>
      <c r="L62" s="8"/>
      <c r="M62" s="8"/>
      <c r="N62" s="8"/>
      <c r="O62" s="8"/>
      <c r="P62" s="8"/>
      <c r="Q62" s="8"/>
      <c r="BA62" s="72"/>
      <c r="BB62" s="72"/>
      <c r="BD62" s="84"/>
      <c r="BE62" s="84"/>
      <c r="BF62" s="84"/>
      <c r="BH62" s="84"/>
      <c r="BJ62" s="86"/>
    </row>
    <row r="63" spans="1:62">
      <c r="A63" s="1">
        <v>1926</v>
      </c>
      <c r="H63" s="8"/>
      <c r="I63" s="8"/>
      <c r="J63" s="8"/>
      <c r="L63" s="8"/>
      <c r="M63" s="8"/>
      <c r="N63" s="8"/>
      <c r="O63" s="8"/>
      <c r="P63" s="8"/>
      <c r="Q63" s="8"/>
      <c r="BA63" s="72"/>
      <c r="BB63" s="72"/>
      <c r="BD63" s="84"/>
      <c r="BE63" s="84"/>
      <c r="BF63" s="84"/>
      <c r="BH63" s="84"/>
      <c r="BJ63" s="86"/>
    </row>
    <row r="64" spans="1:62">
      <c r="A64" s="1">
        <v>1927</v>
      </c>
      <c r="H64" s="8"/>
      <c r="I64" s="8"/>
      <c r="J64" s="8"/>
      <c r="L64" s="8"/>
      <c r="M64" s="8"/>
      <c r="N64" s="8"/>
      <c r="O64" s="8"/>
      <c r="P64" s="8"/>
      <c r="Q64" s="8"/>
      <c r="BA64" s="72"/>
      <c r="BB64" s="72"/>
      <c r="BD64" s="84"/>
      <c r="BE64" s="84"/>
      <c r="BF64" s="84"/>
      <c r="BH64" s="84"/>
      <c r="BJ64" s="86"/>
    </row>
    <row r="65" spans="1:62">
      <c r="A65" s="1">
        <v>1928</v>
      </c>
      <c r="H65" s="8"/>
      <c r="I65" s="8"/>
      <c r="J65" s="8"/>
      <c r="L65" s="8"/>
      <c r="M65" s="8"/>
      <c r="N65" s="8"/>
      <c r="O65" s="8"/>
      <c r="P65" s="8"/>
      <c r="Q65" s="8"/>
      <c r="BA65" s="72"/>
      <c r="BB65" s="72"/>
      <c r="BD65" s="84"/>
      <c r="BE65" s="84"/>
      <c r="BF65" s="84"/>
      <c r="BH65" s="84"/>
      <c r="BJ65" s="86"/>
    </row>
    <row r="66" spans="1:62">
      <c r="A66" s="1">
        <v>1929</v>
      </c>
      <c r="H66" s="8"/>
      <c r="I66" s="8"/>
      <c r="J66" s="8"/>
      <c r="L66" s="8"/>
      <c r="M66" s="8"/>
      <c r="N66" s="8"/>
      <c r="O66" s="8"/>
      <c r="P66" s="8"/>
      <c r="Q66" s="8"/>
      <c r="BA66" s="72"/>
      <c r="BB66" s="72"/>
      <c r="BD66" s="84"/>
      <c r="BE66" s="84"/>
      <c r="BF66" s="84"/>
      <c r="BH66" s="84"/>
      <c r="BJ66" s="86"/>
    </row>
    <row r="67" spans="1:62">
      <c r="A67" s="1">
        <v>1930</v>
      </c>
      <c r="H67" s="8"/>
      <c r="I67" s="8"/>
      <c r="J67" s="8"/>
      <c r="L67" s="8"/>
      <c r="M67" s="8"/>
      <c r="N67" s="8"/>
      <c r="O67" s="8"/>
      <c r="P67" s="8"/>
      <c r="Q67" s="8"/>
      <c r="BA67" s="72"/>
      <c r="BB67" s="72"/>
      <c r="BD67" s="84"/>
      <c r="BE67" s="84"/>
      <c r="BF67" s="84"/>
      <c r="BH67" s="84"/>
      <c r="BJ67" s="86"/>
    </row>
    <row r="68" spans="1:62">
      <c r="A68" s="1">
        <v>1931</v>
      </c>
      <c r="H68" s="8"/>
      <c r="I68" s="8"/>
      <c r="J68" s="8"/>
      <c r="L68" s="8"/>
      <c r="M68" s="8"/>
      <c r="N68" s="8"/>
      <c r="O68" s="8"/>
      <c r="P68" s="8"/>
      <c r="Q68" s="8"/>
      <c r="BA68" s="72"/>
      <c r="BB68" s="72"/>
      <c r="BD68" s="84"/>
      <c r="BE68" s="84"/>
      <c r="BF68" s="84"/>
      <c r="BH68" s="84"/>
      <c r="BJ68" s="86"/>
    </row>
    <row r="69" spans="1:62">
      <c r="A69" s="1">
        <v>1932</v>
      </c>
      <c r="H69" s="8"/>
      <c r="I69" s="8"/>
      <c r="J69" s="8"/>
      <c r="L69" s="8"/>
      <c r="M69" s="8"/>
      <c r="N69" s="8"/>
      <c r="O69" s="8"/>
      <c r="P69" s="8"/>
      <c r="Q69" s="8"/>
      <c r="BA69" s="72"/>
      <c r="BB69" s="72"/>
      <c r="BD69" s="84"/>
      <c r="BE69" s="84"/>
      <c r="BF69" s="84"/>
      <c r="BH69" s="84"/>
      <c r="BJ69" s="86"/>
    </row>
    <row r="70" spans="1:62">
      <c r="A70" s="1">
        <v>1933</v>
      </c>
      <c r="H70" s="8"/>
      <c r="I70" s="8"/>
      <c r="J70" s="8"/>
      <c r="L70" s="8"/>
      <c r="M70" s="8"/>
      <c r="N70" s="8"/>
      <c r="O70" s="8"/>
      <c r="P70" s="8"/>
      <c r="Q70" s="8"/>
      <c r="BA70" s="72"/>
      <c r="BB70" s="72"/>
      <c r="BD70" s="84"/>
      <c r="BE70" s="84"/>
      <c r="BF70" s="84"/>
      <c r="BH70" s="84"/>
      <c r="BJ70" s="86"/>
    </row>
    <row r="71" spans="1:62">
      <c r="A71" s="1">
        <v>1934</v>
      </c>
      <c r="H71" s="8"/>
      <c r="I71" s="8"/>
      <c r="J71" s="8"/>
      <c r="L71" s="8"/>
      <c r="M71" s="8"/>
      <c r="N71" s="8"/>
      <c r="O71" s="8"/>
      <c r="P71" s="8"/>
      <c r="Q71" s="8"/>
      <c r="BA71" s="72"/>
      <c r="BB71" s="72"/>
      <c r="BD71" s="84"/>
      <c r="BE71" s="84"/>
      <c r="BF71" s="84"/>
      <c r="BH71" s="84"/>
      <c r="BJ71" s="86"/>
    </row>
    <row r="72" spans="1:62">
      <c r="A72" s="1">
        <v>1935</v>
      </c>
      <c r="H72" s="8"/>
      <c r="I72" s="8"/>
      <c r="J72" s="8"/>
      <c r="L72" s="8"/>
      <c r="M72" s="8"/>
      <c r="N72" s="8"/>
      <c r="O72" s="8"/>
      <c r="P72" s="8"/>
      <c r="Q72" s="8"/>
      <c r="BA72" s="72"/>
      <c r="BB72" s="72"/>
      <c r="BD72" s="84"/>
      <c r="BE72" s="84"/>
      <c r="BF72" s="84"/>
      <c r="BH72" s="84"/>
      <c r="BJ72" s="86"/>
    </row>
    <row r="73" spans="1:62">
      <c r="A73" s="1">
        <v>1936</v>
      </c>
      <c r="H73" s="8"/>
      <c r="I73" s="8"/>
      <c r="J73" s="8"/>
      <c r="L73" s="8"/>
      <c r="M73" s="8"/>
      <c r="N73" s="8"/>
      <c r="O73" s="8"/>
      <c r="P73" s="8"/>
      <c r="Q73" s="8"/>
      <c r="BA73" s="72"/>
      <c r="BB73" s="72"/>
      <c r="BD73" s="84"/>
      <c r="BE73" s="84"/>
      <c r="BF73" s="84"/>
      <c r="BH73" s="84"/>
      <c r="BJ73" s="86"/>
    </row>
    <row r="74" spans="1:62">
      <c r="A74" s="1">
        <v>1937</v>
      </c>
      <c r="H74" s="8"/>
      <c r="I74" s="8"/>
      <c r="J74" s="8"/>
      <c r="L74" s="8"/>
      <c r="M74" s="8"/>
      <c r="N74" s="8"/>
      <c r="O74" s="8"/>
      <c r="P74" s="8"/>
      <c r="Q74" s="8"/>
      <c r="BA74" s="72"/>
      <c r="BB74" s="72"/>
      <c r="BD74" s="84"/>
      <c r="BE74" s="84"/>
      <c r="BF74" s="84"/>
      <c r="BH74" s="84"/>
      <c r="BJ74" s="86"/>
    </row>
    <row r="75" spans="1:62">
      <c r="A75" s="1">
        <v>1938</v>
      </c>
      <c r="H75" s="8"/>
      <c r="I75" s="8"/>
      <c r="J75" s="8"/>
      <c r="L75" s="8"/>
      <c r="M75" s="8"/>
      <c r="N75" s="8"/>
      <c r="O75" s="8"/>
      <c r="P75" s="8"/>
      <c r="Q75" s="8"/>
      <c r="BA75" s="72"/>
      <c r="BB75" s="72"/>
      <c r="BD75" s="84"/>
      <c r="BE75" s="84"/>
      <c r="BF75" s="84"/>
      <c r="BH75" s="84"/>
      <c r="BJ75" s="86"/>
    </row>
    <row r="76" spans="1:62">
      <c r="A76" s="1">
        <v>1939</v>
      </c>
      <c r="H76" s="8"/>
      <c r="I76" s="8"/>
      <c r="J76" s="8"/>
      <c r="L76" s="8"/>
      <c r="M76" s="8"/>
      <c r="N76" s="8"/>
      <c r="O76" s="8"/>
      <c r="P76" s="8"/>
      <c r="Q76" s="8"/>
      <c r="BA76" s="72"/>
      <c r="BB76" s="72"/>
      <c r="BD76" s="84"/>
      <c r="BE76" s="84"/>
      <c r="BF76" s="84"/>
      <c r="BH76" s="84"/>
      <c r="BJ76" s="86"/>
    </row>
    <row r="77" spans="1:62">
      <c r="A77" s="1">
        <v>1940</v>
      </c>
      <c r="H77" s="8"/>
      <c r="I77" s="8"/>
      <c r="J77" s="8"/>
      <c r="L77" s="8"/>
      <c r="M77" s="8"/>
      <c r="N77" s="8"/>
      <c r="O77" s="8"/>
      <c r="P77" s="8"/>
      <c r="Q77" s="8"/>
      <c r="BA77" s="72"/>
      <c r="BB77" s="72"/>
      <c r="BD77" s="84"/>
      <c r="BE77" s="84"/>
      <c r="BF77" s="84"/>
      <c r="BH77" s="84"/>
      <c r="BJ77" s="86"/>
    </row>
    <row r="78" spans="1:62">
      <c r="A78" s="1">
        <v>1941</v>
      </c>
      <c r="H78" s="8"/>
      <c r="I78" s="8"/>
      <c r="J78" s="8"/>
      <c r="L78" s="8"/>
      <c r="M78" s="8"/>
      <c r="N78" s="8"/>
      <c r="O78" s="8"/>
      <c r="P78" s="8"/>
      <c r="Q78" s="8"/>
      <c r="BA78" s="72"/>
      <c r="BB78" s="72"/>
      <c r="BD78" s="84"/>
      <c r="BE78" s="84"/>
      <c r="BF78" s="84"/>
      <c r="BH78" s="84"/>
      <c r="BJ78" s="86"/>
    </row>
    <row r="79" spans="1:62">
      <c r="A79" s="1">
        <v>1942</v>
      </c>
      <c r="H79" s="8"/>
      <c r="I79" s="8"/>
      <c r="J79" s="8"/>
      <c r="L79" s="8"/>
      <c r="M79" s="8"/>
      <c r="N79" s="8"/>
      <c r="O79" s="8"/>
      <c r="P79" s="8"/>
      <c r="Q79" s="8"/>
      <c r="BA79" s="72"/>
      <c r="BB79" s="72"/>
      <c r="BD79" s="84"/>
      <c r="BE79" s="84"/>
      <c r="BF79" s="84"/>
      <c r="BH79" s="84"/>
      <c r="BJ79" s="86"/>
    </row>
    <row r="80" spans="1:62">
      <c r="A80" s="1">
        <v>1943</v>
      </c>
      <c r="H80" s="8"/>
      <c r="I80" s="8"/>
      <c r="J80" s="8"/>
      <c r="L80" s="8"/>
      <c r="M80" s="8"/>
      <c r="N80" s="8"/>
      <c r="O80" s="8"/>
      <c r="P80" s="8"/>
      <c r="Q80" s="8"/>
      <c r="BA80" s="72"/>
      <c r="BB80" s="72"/>
      <c r="BD80" s="84"/>
      <c r="BE80" s="84"/>
      <c r="BF80" s="84"/>
      <c r="BH80" s="84"/>
      <c r="BJ80" s="86"/>
    </row>
    <row r="81" spans="1:62">
      <c r="A81" s="1">
        <v>1944</v>
      </c>
      <c r="H81" s="8"/>
      <c r="I81" s="8"/>
      <c r="J81" s="8"/>
      <c r="L81" s="8"/>
      <c r="M81" s="8"/>
      <c r="N81" s="8"/>
      <c r="O81" s="8"/>
      <c r="P81" s="8"/>
      <c r="Q81" s="8"/>
      <c r="BA81" s="72"/>
      <c r="BB81" s="72"/>
      <c r="BD81" s="84"/>
      <c r="BE81" s="84"/>
      <c r="BF81" s="84"/>
      <c r="BH81" s="84"/>
      <c r="BJ81" s="86"/>
    </row>
    <row r="82" spans="1:62">
      <c r="A82" s="1">
        <v>1945</v>
      </c>
      <c r="H82" s="8"/>
      <c r="I82" s="8"/>
      <c r="J82" s="8"/>
      <c r="L82" s="8"/>
      <c r="M82" s="8"/>
      <c r="N82" s="8"/>
      <c r="O82" s="8"/>
      <c r="P82" s="8"/>
      <c r="Q82" s="8"/>
      <c r="BA82" s="72"/>
      <c r="BB82" s="72"/>
      <c r="BD82" s="84"/>
      <c r="BE82" s="84"/>
      <c r="BF82" s="84"/>
      <c r="BH82" s="84"/>
      <c r="BJ82" s="86"/>
    </row>
    <row r="83" spans="1:62">
      <c r="A83" s="1">
        <v>1946</v>
      </c>
      <c r="H83" s="8"/>
      <c r="I83" s="8"/>
      <c r="J83" s="8"/>
      <c r="L83" s="8"/>
      <c r="M83" s="8"/>
      <c r="N83" s="8"/>
      <c r="O83" s="8"/>
      <c r="P83" s="8"/>
      <c r="Q83" s="8"/>
      <c r="BA83" s="72"/>
      <c r="BB83" s="72"/>
      <c r="BD83" s="84"/>
      <c r="BE83" s="84"/>
      <c r="BF83" s="84"/>
      <c r="BH83" s="84"/>
      <c r="BJ83" s="86"/>
    </row>
    <row r="84" spans="1:62">
      <c r="A84" s="1">
        <v>1947</v>
      </c>
      <c r="C84">
        <v>61.1</v>
      </c>
      <c r="D84">
        <v>59.1</v>
      </c>
      <c r="E84">
        <v>63.6</v>
      </c>
      <c r="F84" t="s">
        <v>60</v>
      </c>
      <c r="G84">
        <v>33</v>
      </c>
      <c r="H84" s="8"/>
      <c r="I84" s="8"/>
      <c r="J84" s="8"/>
      <c r="L84" s="8"/>
      <c r="M84" s="8"/>
      <c r="N84" s="8"/>
      <c r="O84" s="8"/>
      <c r="P84" s="8"/>
      <c r="Q84" s="8"/>
      <c r="BA84" s="72"/>
      <c r="BB84" s="72"/>
      <c r="BD84" s="84"/>
      <c r="BE84" s="84"/>
      <c r="BF84" s="84"/>
      <c r="BH84" s="84"/>
      <c r="BJ84" s="86"/>
    </row>
    <row r="85" spans="1:62">
      <c r="A85" s="1">
        <v>1948</v>
      </c>
      <c r="H85" s="8"/>
      <c r="I85" s="8"/>
      <c r="J85" s="8"/>
      <c r="L85" s="8"/>
      <c r="M85" s="8"/>
      <c r="N85" s="8"/>
      <c r="O85" s="8"/>
      <c r="P85" s="8"/>
      <c r="Q85" s="8"/>
      <c r="BA85" s="72"/>
      <c r="BB85" s="72"/>
      <c r="BD85" s="84"/>
      <c r="BE85" s="84"/>
      <c r="BF85" s="84"/>
      <c r="BH85" s="84"/>
      <c r="BJ85" s="86"/>
    </row>
    <row r="86" spans="1:62">
      <c r="A86" s="1">
        <v>1949</v>
      </c>
      <c r="H86" s="8"/>
      <c r="I86" s="8"/>
      <c r="J86" s="8"/>
      <c r="L86" s="8"/>
      <c r="M86" s="8"/>
      <c r="N86" s="8"/>
      <c r="O86" s="8"/>
      <c r="P86" s="8"/>
      <c r="Q86" s="8"/>
      <c r="BA86" s="72"/>
      <c r="BB86" s="72"/>
      <c r="BD86" s="84"/>
      <c r="BE86" s="84"/>
      <c r="BF86" s="84"/>
      <c r="BH86" s="84"/>
      <c r="BJ86" s="86"/>
    </row>
    <row r="87" spans="1:62">
      <c r="A87" s="1">
        <v>1950</v>
      </c>
      <c r="H87" s="8"/>
      <c r="I87" s="8"/>
      <c r="J87" s="8"/>
      <c r="L87" s="8"/>
      <c r="M87" s="8"/>
      <c r="N87" s="8"/>
      <c r="O87" s="8"/>
      <c r="P87" s="8"/>
      <c r="Q87" s="8"/>
      <c r="BA87" s="72"/>
      <c r="BB87" s="72"/>
      <c r="BD87" s="84"/>
      <c r="BE87" s="84"/>
      <c r="BF87" s="84"/>
      <c r="BH87" s="84"/>
      <c r="BJ87" s="86"/>
    </row>
    <row r="88" spans="1:62">
      <c r="A88" s="1">
        <v>1951</v>
      </c>
      <c r="H88" s="8"/>
      <c r="I88" s="8"/>
      <c r="J88" s="8"/>
      <c r="L88" s="8"/>
      <c r="M88" s="8"/>
      <c r="N88" s="8"/>
      <c r="O88" s="8"/>
      <c r="P88" s="8"/>
      <c r="Q88" s="8"/>
      <c r="BA88" s="72"/>
      <c r="BB88" s="72"/>
      <c r="BD88" s="84"/>
      <c r="BE88" s="84"/>
      <c r="BF88" s="84"/>
      <c r="BH88" s="84"/>
      <c r="BJ88" s="86"/>
    </row>
    <row r="89" spans="1:62">
      <c r="A89" s="1">
        <v>1952</v>
      </c>
      <c r="H89" s="8"/>
      <c r="I89" s="8"/>
      <c r="J89" s="8"/>
      <c r="L89" s="8"/>
      <c r="M89" s="8"/>
      <c r="N89" s="8"/>
      <c r="O89" s="8"/>
      <c r="P89" s="8"/>
      <c r="Q89" s="8"/>
      <c r="BA89" s="72"/>
      <c r="BB89" s="72"/>
      <c r="BD89" s="84"/>
      <c r="BE89" s="84"/>
      <c r="BF89" s="84"/>
      <c r="BH89" s="84"/>
      <c r="BJ89" s="86"/>
    </row>
    <row r="90" spans="1:62">
      <c r="A90" s="1">
        <v>1953</v>
      </c>
      <c r="H90" s="8"/>
      <c r="I90" s="8"/>
      <c r="J90" s="8"/>
      <c r="L90" s="8"/>
      <c r="M90" s="8"/>
      <c r="N90" s="8"/>
      <c r="O90" s="8"/>
      <c r="P90" s="8"/>
      <c r="Q90" s="8"/>
      <c r="BA90" s="72"/>
      <c r="BB90" s="72"/>
      <c r="BD90" s="84"/>
      <c r="BE90" s="84"/>
      <c r="BF90" s="84"/>
      <c r="BH90" s="84"/>
      <c r="BJ90" s="86"/>
    </row>
    <row r="91" spans="1:62">
      <c r="A91" s="1">
        <v>1954</v>
      </c>
      <c r="H91" s="8"/>
      <c r="I91" s="8"/>
      <c r="J91" s="8"/>
      <c r="L91" s="8"/>
      <c r="M91" s="8"/>
      <c r="N91" s="8"/>
      <c r="O91" s="8"/>
      <c r="P91" s="8"/>
      <c r="Q91" s="8"/>
      <c r="BA91" s="72"/>
      <c r="BB91" s="72"/>
      <c r="BD91" s="84"/>
      <c r="BE91" s="84"/>
      <c r="BF91" s="84"/>
      <c r="BH91" s="84"/>
      <c r="BJ91" s="86"/>
    </row>
    <row r="92" spans="1:62">
      <c r="A92" s="1">
        <v>1955</v>
      </c>
      <c r="H92" s="8"/>
      <c r="I92" s="8"/>
      <c r="J92" s="8"/>
      <c r="L92" s="8"/>
      <c r="M92" s="8"/>
      <c r="N92" s="8"/>
      <c r="O92" s="8"/>
      <c r="P92" s="8"/>
      <c r="Q92" s="8"/>
      <c r="BA92" s="72"/>
      <c r="BB92" s="72"/>
      <c r="BD92" s="84">
        <v>62.55</v>
      </c>
      <c r="BE92" s="84">
        <v>60.42</v>
      </c>
      <c r="BF92" s="84">
        <v>65.14</v>
      </c>
      <c r="BH92" s="84">
        <v>3.1539999999999999</v>
      </c>
      <c r="BJ92" s="86">
        <v>28.27</v>
      </c>
    </row>
    <row r="93" spans="1:62">
      <c r="A93" s="1">
        <v>1956</v>
      </c>
      <c r="H93" s="8"/>
      <c r="I93" s="8"/>
      <c r="J93" s="8"/>
      <c r="L93" s="8"/>
      <c r="M93" s="8"/>
      <c r="N93" s="8"/>
      <c r="O93" s="8"/>
      <c r="P93" s="8"/>
      <c r="Q93" s="8"/>
      <c r="BA93" s="72"/>
      <c r="BB93" s="72"/>
      <c r="BD93" s="84"/>
      <c r="BE93" s="84"/>
      <c r="BF93" s="84"/>
      <c r="BH93" s="84"/>
      <c r="BJ93" s="86"/>
    </row>
    <row r="94" spans="1:62">
      <c r="A94" s="1">
        <v>1957</v>
      </c>
      <c r="H94" s="8"/>
      <c r="I94" s="8"/>
      <c r="J94" s="8"/>
      <c r="L94" s="8"/>
      <c r="M94" s="8"/>
      <c r="N94" s="8"/>
      <c r="O94" s="8"/>
      <c r="P94" s="8"/>
      <c r="Q94" s="8"/>
      <c r="BA94" s="72"/>
      <c r="BB94" s="72"/>
      <c r="BD94" s="84"/>
      <c r="BE94" s="84"/>
      <c r="BF94" s="84"/>
      <c r="BH94" s="84"/>
      <c r="BJ94" s="86"/>
    </row>
    <row r="95" spans="1:62">
      <c r="A95" s="1">
        <v>1958</v>
      </c>
      <c r="H95" s="8"/>
      <c r="I95" s="8"/>
      <c r="J95" s="8"/>
      <c r="L95" s="8"/>
      <c r="M95" s="8"/>
      <c r="N95" s="8"/>
      <c r="O95" s="8"/>
      <c r="P95" s="8"/>
      <c r="Q95" s="8"/>
      <c r="BA95" s="72"/>
      <c r="BB95" s="72"/>
      <c r="BD95" s="84"/>
      <c r="BE95" s="84"/>
      <c r="BF95" s="84"/>
      <c r="BH95" s="84"/>
      <c r="BJ95" s="86"/>
    </row>
    <row r="96" spans="1:62" ht="15" customHeight="1">
      <c r="A96" s="1">
        <v>1959</v>
      </c>
      <c r="H96" s="8"/>
      <c r="I96" s="8"/>
      <c r="J96" s="8"/>
      <c r="L96" s="8"/>
      <c r="M96" s="8"/>
      <c r="N96" s="8"/>
      <c r="O96" s="8"/>
      <c r="P96" s="8"/>
      <c r="Q96" s="8"/>
      <c r="BA96" s="72"/>
      <c r="BB96" s="72"/>
      <c r="BD96" s="84"/>
      <c r="BE96" s="84"/>
      <c r="BF96" s="84"/>
      <c r="BH96" s="84"/>
      <c r="BJ96" s="86"/>
    </row>
    <row r="97" spans="1:62">
      <c r="A97" s="1">
        <v>1960</v>
      </c>
      <c r="C97">
        <v>66.400000000000006</v>
      </c>
      <c r="D97">
        <v>63.7</v>
      </c>
      <c r="E97">
        <v>69.5</v>
      </c>
      <c r="F97" t="s">
        <v>61</v>
      </c>
      <c r="G97">
        <v>13</v>
      </c>
      <c r="H97" s="8">
        <v>65.2</v>
      </c>
      <c r="I97" s="8"/>
      <c r="J97" s="8"/>
      <c r="L97" s="8">
        <v>3.11</v>
      </c>
      <c r="M97" s="8"/>
      <c r="N97" s="8"/>
      <c r="O97" s="8">
        <v>6.0999999999999999E-2</v>
      </c>
      <c r="P97" s="8"/>
      <c r="Q97" s="8"/>
      <c r="BA97" s="72"/>
      <c r="BB97" s="72"/>
      <c r="BD97" s="84">
        <v>64.55</v>
      </c>
      <c r="BE97" s="84">
        <v>62.14</v>
      </c>
      <c r="BF97" s="84">
        <v>67.44</v>
      </c>
      <c r="BH97" s="84">
        <v>3.1269999999999998</v>
      </c>
      <c r="BJ97" s="86">
        <v>28.27</v>
      </c>
    </row>
    <row r="98" spans="1:62">
      <c r="A98" s="1">
        <v>1961</v>
      </c>
      <c r="H98" s="8"/>
      <c r="I98" s="8"/>
      <c r="J98" s="8"/>
      <c r="L98" s="14"/>
      <c r="M98" s="8"/>
      <c r="N98" s="8"/>
      <c r="O98" s="8"/>
      <c r="P98" s="8"/>
      <c r="Q98" s="8"/>
      <c r="BA98" s="72"/>
      <c r="BB98" s="72"/>
      <c r="BD98" s="84"/>
      <c r="BE98" s="84"/>
      <c r="BF98" s="84"/>
      <c r="BH98" s="84"/>
      <c r="BJ98" s="86"/>
    </row>
    <row r="99" spans="1:62">
      <c r="A99" s="1">
        <v>1962</v>
      </c>
      <c r="H99" s="8"/>
      <c r="I99" s="8"/>
      <c r="J99" s="8"/>
      <c r="L99" s="14"/>
      <c r="M99" s="8"/>
      <c r="N99" s="8"/>
      <c r="O99" s="8"/>
      <c r="P99" s="8"/>
      <c r="Q99" s="8"/>
      <c r="BA99" s="72"/>
      <c r="BB99" s="72"/>
      <c r="BD99" s="84"/>
      <c r="BE99" s="84"/>
      <c r="BF99" s="84"/>
      <c r="BH99" s="84"/>
      <c r="BJ99" s="86"/>
    </row>
    <row r="100" spans="1:62">
      <c r="A100" s="1">
        <v>1963</v>
      </c>
      <c r="H100" s="8"/>
      <c r="I100" s="8"/>
      <c r="J100" s="8"/>
      <c r="L100" s="14"/>
      <c r="M100" s="8"/>
      <c r="N100" s="8"/>
      <c r="O100" s="8"/>
      <c r="P100" s="8"/>
      <c r="Q100" s="8"/>
      <c r="BA100" s="72"/>
      <c r="BB100" s="72"/>
      <c r="BD100" s="84"/>
      <c r="BE100" s="84"/>
      <c r="BF100" s="84"/>
      <c r="BH100" s="84"/>
      <c r="BJ100" s="86"/>
    </row>
    <row r="101" spans="1:62">
      <c r="A101" s="1">
        <v>1964</v>
      </c>
      <c r="H101" s="8"/>
      <c r="I101" s="8"/>
      <c r="J101" s="8"/>
      <c r="L101" s="14"/>
      <c r="M101" s="8"/>
      <c r="N101" s="8"/>
      <c r="O101" s="8"/>
      <c r="P101" s="8"/>
      <c r="Q101" s="8"/>
      <c r="BA101" s="72"/>
      <c r="BB101" s="72"/>
      <c r="BD101" s="84"/>
      <c r="BE101" s="84"/>
      <c r="BF101" s="84"/>
      <c r="BH101" s="84"/>
      <c r="BJ101" s="86"/>
    </row>
    <row r="102" spans="1:62">
      <c r="A102" s="1">
        <v>1965</v>
      </c>
      <c r="H102" s="8">
        <v>65.8</v>
      </c>
      <c r="I102" s="8"/>
      <c r="J102" s="8"/>
      <c r="L102" s="8">
        <v>3.07</v>
      </c>
      <c r="M102" s="8"/>
      <c r="N102" s="8"/>
      <c r="O102" s="8">
        <v>5.8000000000000003E-2</v>
      </c>
      <c r="P102" s="8"/>
      <c r="Q102" s="8"/>
      <c r="BA102" s="72"/>
      <c r="BB102" s="72"/>
      <c r="BD102" s="84">
        <v>65.27</v>
      </c>
      <c r="BE102" s="84">
        <v>62.47</v>
      </c>
      <c r="BF102" s="84">
        <v>68.62</v>
      </c>
      <c r="BH102" s="84">
        <v>3.09</v>
      </c>
      <c r="BJ102" s="86">
        <v>28.27</v>
      </c>
    </row>
    <row r="103" spans="1:62">
      <c r="A103" s="1">
        <v>1966</v>
      </c>
      <c r="H103" s="8"/>
      <c r="I103" s="8"/>
      <c r="J103" s="8"/>
      <c r="L103" s="14"/>
      <c r="M103" s="8"/>
      <c r="N103" s="8"/>
      <c r="O103" s="8"/>
      <c r="P103" s="8"/>
      <c r="Q103" s="8"/>
      <c r="BA103" s="72"/>
      <c r="BB103" s="72"/>
      <c r="BD103" s="84"/>
      <c r="BE103" s="84"/>
      <c r="BF103" s="84"/>
      <c r="BH103" s="84"/>
      <c r="BJ103" s="86"/>
    </row>
    <row r="104" spans="1:62">
      <c r="A104" s="1">
        <v>1967</v>
      </c>
      <c r="H104" s="8"/>
      <c r="I104" s="8"/>
      <c r="J104" s="8"/>
      <c r="L104" s="14"/>
      <c r="M104" s="8"/>
      <c r="N104" s="8"/>
      <c r="O104" s="8"/>
      <c r="P104" s="8"/>
      <c r="Q104" s="8"/>
      <c r="BA104" s="72"/>
      <c r="BB104" s="72"/>
      <c r="BD104" s="84"/>
      <c r="BE104" s="84"/>
      <c r="BF104" s="84"/>
      <c r="BH104" s="84"/>
      <c r="BJ104" s="86"/>
    </row>
    <row r="105" spans="1:62">
      <c r="A105" s="1">
        <v>1968</v>
      </c>
      <c r="H105" s="8"/>
      <c r="I105" s="8"/>
      <c r="J105" s="8"/>
      <c r="L105" s="14"/>
      <c r="M105" s="8"/>
      <c r="N105" s="8"/>
      <c r="O105" s="8"/>
      <c r="P105" s="8"/>
      <c r="Q105" s="8"/>
      <c r="BA105" s="72"/>
      <c r="BB105" s="72"/>
      <c r="BD105" s="84"/>
      <c r="BE105" s="84"/>
      <c r="BF105" s="84"/>
      <c r="BH105" s="84"/>
      <c r="BJ105" s="86"/>
    </row>
    <row r="106" spans="1:62">
      <c r="A106" s="1">
        <v>1969</v>
      </c>
      <c r="H106" s="8"/>
      <c r="I106" s="8"/>
      <c r="J106" s="8"/>
      <c r="L106" s="14"/>
      <c r="M106" s="8"/>
      <c r="N106" s="8"/>
      <c r="O106" s="8"/>
      <c r="P106" s="8"/>
      <c r="Q106" s="8"/>
      <c r="BA106" s="72"/>
      <c r="BB106" s="72"/>
      <c r="BD106" s="84"/>
      <c r="BE106" s="84"/>
      <c r="BF106" s="84"/>
      <c r="BH106" s="84"/>
      <c r="BJ106" s="86"/>
    </row>
    <row r="107" spans="1:62">
      <c r="A107" s="1">
        <v>1970</v>
      </c>
      <c r="C107">
        <v>65.599999999999994</v>
      </c>
      <c r="D107">
        <v>61.9</v>
      </c>
      <c r="E107">
        <v>69.7</v>
      </c>
      <c r="F107" t="s">
        <v>62</v>
      </c>
      <c r="G107">
        <v>10</v>
      </c>
      <c r="H107" s="8">
        <v>66.8</v>
      </c>
      <c r="I107" s="8"/>
      <c r="J107" s="8"/>
      <c r="L107" s="8">
        <v>3.11</v>
      </c>
      <c r="M107" s="8"/>
      <c r="N107" s="8"/>
      <c r="O107" s="8">
        <v>5.1999999999999998E-2</v>
      </c>
      <c r="P107" s="8"/>
      <c r="Q107" s="8"/>
      <c r="BA107" s="72"/>
      <c r="BB107" s="72"/>
      <c r="BD107" s="84">
        <v>65.8</v>
      </c>
      <c r="BE107" s="84">
        <v>62.75</v>
      </c>
      <c r="BF107" s="84">
        <v>69.33</v>
      </c>
      <c r="BH107" s="84">
        <v>3.0489999999999999</v>
      </c>
      <c r="BJ107" s="86">
        <v>28.26</v>
      </c>
    </row>
    <row r="108" spans="1:62">
      <c r="A108" s="1">
        <v>1971</v>
      </c>
      <c r="H108" s="8"/>
      <c r="I108" s="8"/>
      <c r="J108" s="8"/>
      <c r="L108" s="14"/>
      <c r="M108" s="8"/>
      <c r="N108" s="8"/>
      <c r="O108" s="8"/>
      <c r="P108" s="8"/>
      <c r="Q108" s="8"/>
      <c r="BA108" s="72"/>
      <c r="BB108" s="72"/>
      <c r="BD108" s="84"/>
      <c r="BE108" s="84"/>
      <c r="BF108" s="84"/>
      <c r="BH108" s="84"/>
      <c r="BJ108" s="86"/>
    </row>
    <row r="109" spans="1:62">
      <c r="A109" s="1">
        <v>1972</v>
      </c>
      <c r="H109" s="8"/>
      <c r="I109" s="8"/>
      <c r="J109" s="8"/>
      <c r="L109" s="14"/>
      <c r="M109" s="8"/>
      <c r="N109" s="8"/>
      <c r="O109" s="8"/>
      <c r="P109" s="8"/>
      <c r="Q109" s="8"/>
      <c r="BA109" s="72"/>
      <c r="BB109" s="72"/>
      <c r="BD109" s="84"/>
      <c r="BE109" s="84"/>
      <c r="BF109" s="84"/>
      <c r="BH109" s="84"/>
      <c r="BJ109" s="86"/>
    </row>
    <row r="110" spans="1:62">
      <c r="A110" s="1">
        <v>1973</v>
      </c>
      <c r="H110" s="8"/>
      <c r="I110" s="8"/>
      <c r="J110" s="8"/>
      <c r="L110" s="14"/>
      <c r="M110" s="8"/>
      <c r="N110" s="8"/>
      <c r="O110" s="8"/>
      <c r="P110" s="8"/>
      <c r="Q110" s="8"/>
      <c r="BA110" s="72"/>
      <c r="BB110" s="72"/>
      <c r="BD110" s="84"/>
      <c r="BE110" s="84"/>
      <c r="BF110" s="84"/>
      <c r="BH110" s="84"/>
      <c r="BJ110" s="86"/>
    </row>
    <row r="111" spans="1:62">
      <c r="A111" s="1">
        <v>1974</v>
      </c>
      <c r="H111" s="8"/>
      <c r="I111" s="8"/>
      <c r="J111" s="8"/>
      <c r="L111" s="14"/>
      <c r="M111" s="8"/>
      <c r="N111" s="8"/>
      <c r="O111" s="8"/>
      <c r="P111" s="8"/>
      <c r="Q111" s="8"/>
      <c r="BA111" s="72"/>
      <c r="BB111" s="72"/>
      <c r="BD111" s="84"/>
      <c r="BE111" s="84"/>
      <c r="BF111" s="84"/>
      <c r="BH111" s="84"/>
      <c r="BJ111" s="86"/>
    </row>
    <row r="112" spans="1:62">
      <c r="A112" s="1">
        <v>1975</v>
      </c>
      <c r="H112" s="8">
        <v>68.099999999999994</v>
      </c>
      <c r="I112" s="8"/>
      <c r="J112" s="8"/>
      <c r="L112" s="8">
        <v>3.28</v>
      </c>
      <c r="M112" s="8"/>
      <c r="N112" s="8"/>
      <c r="O112" s="8">
        <v>4.3999999999999997E-2</v>
      </c>
      <c r="P112" s="8"/>
      <c r="Q112" s="8"/>
      <c r="BA112" s="72"/>
      <c r="BB112" s="72"/>
      <c r="BD112" s="84">
        <v>67.239999999999995</v>
      </c>
      <c r="BE112" s="84">
        <v>64.099999999999994</v>
      </c>
      <c r="BF112" s="84">
        <v>70.78</v>
      </c>
      <c r="BH112" s="84">
        <v>3.1459999999999999</v>
      </c>
      <c r="BJ112" s="86">
        <v>28.02</v>
      </c>
    </row>
    <row r="113" spans="1:62">
      <c r="A113" s="1">
        <v>1976</v>
      </c>
      <c r="H113" s="8"/>
      <c r="I113" s="8"/>
      <c r="J113" s="8"/>
      <c r="L113" s="14"/>
      <c r="M113" s="8"/>
      <c r="N113" s="8"/>
      <c r="O113" s="8"/>
      <c r="P113" s="8"/>
      <c r="Q113" s="8"/>
      <c r="BA113" s="72"/>
      <c r="BB113" s="72"/>
      <c r="BD113" s="84"/>
      <c r="BE113" s="84"/>
      <c r="BF113" s="84"/>
      <c r="BH113" s="84"/>
      <c r="BJ113" s="86"/>
    </row>
    <row r="114" spans="1:62">
      <c r="A114" s="1">
        <v>1977</v>
      </c>
      <c r="H114" s="8"/>
      <c r="I114" s="8"/>
      <c r="J114" s="8"/>
      <c r="L114" s="14"/>
      <c r="M114" s="8"/>
      <c r="N114" s="8"/>
      <c r="O114" s="8"/>
      <c r="P114" s="8"/>
      <c r="Q114" s="8"/>
      <c r="BA114" s="72"/>
      <c r="BB114" s="72"/>
      <c r="BD114" s="84"/>
      <c r="BE114" s="84"/>
      <c r="BF114" s="84"/>
      <c r="BH114" s="84"/>
      <c r="BJ114" s="86"/>
    </row>
    <row r="115" spans="1:62">
      <c r="A115" s="1">
        <v>1978</v>
      </c>
      <c r="H115" s="14"/>
      <c r="I115" s="14"/>
      <c r="J115" s="14"/>
      <c r="L115" s="14"/>
      <c r="M115" s="8"/>
      <c r="N115" s="8"/>
      <c r="O115" s="14"/>
      <c r="P115" s="14"/>
      <c r="Q115" s="14"/>
      <c r="BA115" s="72"/>
      <c r="BB115" s="72"/>
      <c r="BD115" s="84"/>
      <c r="BE115" s="84"/>
      <c r="BF115" s="84"/>
      <c r="BH115" s="84"/>
      <c r="BJ115" s="86"/>
    </row>
    <row r="116" spans="1:62">
      <c r="A116" s="1">
        <v>1979</v>
      </c>
      <c r="H116" s="8"/>
      <c r="I116" s="8"/>
      <c r="J116" s="8"/>
      <c r="L116" s="14"/>
      <c r="M116" s="8"/>
      <c r="N116" s="8"/>
      <c r="O116" s="8"/>
      <c r="P116" s="8"/>
      <c r="Q116" s="8"/>
      <c r="BA116" s="72"/>
      <c r="BB116" s="72"/>
      <c r="BD116" s="84"/>
      <c r="BE116" s="84"/>
      <c r="BF116" s="84"/>
      <c r="BH116" s="84"/>
      <c r="BJ116" s="86"/>
    </row>
    <row r="117" spans="1:62">
      <c r="A117" s="1">
        <v>1980</v>
      </c>
      <c r="C117">
        <v>68.900000000000006</v>
      </c>
      <c r="D117">
        <v>65.5</v>
      </c>
      <c r="E117">
        <v>72.7</v>
      </c>
      <c r="F117" t="s">
        <v>63</v>
      </c>
      <c r="G117">
        <v>10</v>
      </c>
      <c r="H117" s="8">
        <v>69.3</v>
      </c>
      <c r="I117" s="8">
        <v>66.650000000000006</v>
      </c>
      <c r="J117" s="8">
        <v>66.650000000000006</v>
      </c>
      <c r="L117" s="8">
        <v>3.23</v>
      </c>
      <c r="M117" s="8"/>
      <c r="N117" s="8"/>
      <c r="O117" s="8">
        <v>3.7999999999999999E-2</v>
      </c>
      <c r="P117" s="8">
        <v>3.5380000000000002E-2</v>
      </c>
      <c r="Q117" s="8">
        <v>2.8850000000000001E-2</v>
      </c>
      <c r="S117">
        <v>8.6278009088916381</v>
      </c>
      <c r="T117">
        <v>9.9751504490809566</v>
      </c>
      <c r="U117">
        <v>7.3217962094535283</v>
      </c>
      <c r="V117">
        <v>33.216194167129061</v>
      </c>
      <c r="W117">
        <v>36.70804463076572</v>
      </c>
      <c r="X117">
        <v>29.645651200430827</v>
      </c>
      <c r="Y117">
        <v>1.5492365396664636</v>
      </c>
      <c r="Z117">
        <v>1.6197559341581933</v>
      </c>
      <c r="AA117">
        <v>1.5</v>
      </c>
      <c r="AB117">
        <v>0.46241102213828555</v>
      </c>
      <c r="AC117">
        <v>0.53221586887167971</v>
      </c>
      <c r="AD117">
        <v>0.39112750023625797</v>
      </c>
      <c r="AE117">
        <v>1.0062105135199957</v>
      </c>
      <c r="AF117">
        <v>1.2662453472410673</v>
      </c>
      <c r="AG117">
        <v>0.74825675808924452</v>
      </c>
      <c r="AH117">
        <v>1.5156853425517194</v>
      </c>
      <c r="AI117">
        <v>1.8262154283921077</v>
      </c>
      <c r="AJ117">
        <v>1.2109668639825582</v>
      </c>
      <c r="AK117">
        <v>3.1027330021103472</v>
      </c>
      <c r="AL117">
        <v>3.8821868977267004</v>
      </c>
      <c r="AM117">
        <v>2.3311029570472694</v>
      </c>
      <c r="AN117">
        <v>7.1217891909809836</v>
      </c>
      <c r="AO117">
        <v>9.6640923648251444</v>
      </c>
      <c r="AP117">
        <v>4.6484966457553272</v>
      </c>
      <c r="AQ117">
        <v>15.224396885727653</v>
      </c>
      <c r="AR117">
        <v>21.115251176710526</v>
      </c>
      <c r="AS117">
        <v>9.8314406383555415</v>
      </c>
      <c r="AT117">
        <v>34.591328399828683</v>
      </c>
      <c r="AU117">
        <v>46.827491039320613</v>
      </c>
      <c r="AV117">
        <v>24.630778852167222</v>
      </c>
      <c r="AW117">
        <v>102.83187469798195</v>
      </c>
      <c r="AX117">
        <v>120.80569268744215</v>
      </c>
      <c r="AY117">
        <v>90.961193117414055</v>
      </c>
      <c r="BA117" s="72"/>
      <c r="BB117" s="72"/>
      <c r="BD117" s="84">
        <v>68.67</v>
      </c>
      <c r="BE117" s="84">
        <v>65.44</v>
      </c>
      <c r="BF117" s="84">
        <v>72.22</v>
      </c>
      <c r="BH117" s="84">
        <v>3.44</v>
      </c>
      <c r="BJ117" s="86">
        <v>27.67</v>
      </c>
    </row>
    <row r="118" spans="1:62">
      <c r="A118" s="1">
        <v>1981</v>
      </c>
      <c r="H118" s="8"/>
      <c r="I118" s="8"/>
      <c r="J118" s="8"/>
      <c r="L118" s="14"/>
      <c r="M118" s="8"/>
      <c r="N118" s="8"/>
      <c r="O118" s="8"/>
      <c r="P118" s="8"/>
      <c r="Q118" s="8"/>
      <c r="BA118" s="72"/>
      <c r="BB118" s="72"/>
      <c r="BD118" s="84"/>
      <c r="BE118" s="84"/>
      <c r="BF118" s="84"/>
      <c r="BH118" s="84"/>
      <c r="BJ118" s="86"/>
    </row>
    <row r="119" spans="1:62">
      <c r="A119" s="1">
        <v>1982</v>
      </c>
      <c r="H119" s="8"/>
      <c r="I119" s="8"/>
      <c r="J119" s="8"/>
      <c r="L119" s="14"/>
      <c r="M119" s="8"/>
      <c r="N119" s="8"/>
      <c r="O119" s="8"/>
      <c r="P119" s="8"/>
      <c r="Q119" s="8"/>
      <c r="BA119" s="72"/>
      <c r="BB119" s="72"/>
      <c r="BD119" s="84"/>
      <c r="BE119" s="84"/>
      <c r="BF119" s="84"/>
      <c r="BH119" s="84"/>
      <c r="BJ119" s="86"/>
    </row>
    <row r="120" spans="1:62">
      <c r="A120" s="1">
        <v>1983</v>
      </c>
      <c r="H120" s="8"/>
      <c r="I120" s="8"/>
      <c r="J120" s="8"/>
      <c r="L120" s="14"/>
      <c r="M120" s="8"/>
      <c r="N120" s="8"/>
      <c r="O120" s="8"/>
      <c r="P120" s="8"/>
      <c r="Q120" s="8"/>
      <c r="BA120" s="72"/>
      <c r="BB120" s="72"/>
      <c r="BD120" s="84"/>
      <c r="BE120" s="84"/>
      <c r="BF120" s="84"/>
      <c r="BH120" s="84"/>
      <c r="BJ120" s="86"/>
    </row>
    <row r="121" spans="1:62">
      <c r="A121" s="1">
        <v>1984</v>
      </c>
      <c r="H121" s="8"/>
      <c r="I121" s="8"/>
      <c r="J121" s="8"/>
      <c r="L121" s="14"/>
      <c r="M121" s="8"/>
      <c r="N121" s="8"/>
      <c r="O121" s="8"/>
      <c r="P121" s="8"/>
      <c r="Q121" s="8"/>
      <c r="BA121" s="72"/>
      <c r="BB121" s="72"/>
      <c r="BD121" s="84"/>
      <c r="BE121" s="84"/>
      <c r="BF121" s="84"/>
      <c r="BH121" s="84"/>
      <c r="BJ121" s="86"/>
    </row>
    <row r="122" spans="1:62">
      <c r="A122" s="1">
        <v>1985</v>
      </c>
      <c r="H122" s="8">
        <v>70.2</v>
      </c>
      <c r="I122" s="8">
        <v>68.55</v>
      </c>
      <c r="J122" s="8">
        <v>68.55</v>
      </c>
      <c r="L122" s="8">
        <v>3.04</v>
      </c>
      <c r="M122" s="8"/>
      <c r="N122" s="8"/>
      <c r="O122" s="8">
        <v>3.4000000000000002E-2</v>
      </c>
      <c r="P122" s="8">
        <v>2.9190000000000001E-2</v>
      </c>
      <c r="Q122" s="8">
        <v>2.273E-2</v>
      </c>
      <c r="BA122" s="72"/>
      <c r="BB122" s="72"/>
      <c r="BD122" s="84">
        <v>70.17</v>
      </c>
      <c r="BE122" s="84">
        <v>66.819999999999993</v>
      </c>
      <c r="BF122" s="84">
        <v>73.739999999999995</v>
      </c>
      <c r="BH122" s="84">
        <v>3.15</v>
      </c>
      <c r="BJ122" s="86">
        <v>27.79</v>
      </c>
    </row>
    <row r="123" spans="1:62">
      <c r="A123" s="1">
        <v>1986</v>
      </c>
      <c r="H123" s="8"/>
      <c r="I123" s="8"/>
      <c r="J123" s="8"/>
      <c r="L123" s="14"/>
      <c r="M123" s="8"/>
      <c r="N123" s="8"/>
      <c r="O123" s="8"/>
      <c r="P123" s="8"/>
      <c r="Q123" s="8"/>
      <c r="BA123" s="72"/>
      <c r="BB123" s="72"/>
      <c r="BD123" s="84"/>
      <c r="BE123" s="84"/>
      <c r="BF123" s="84"/>
      <c r="BH123" s="84"/>
      <c r="BJ123" s="86"/>
    </row>
    <row r="124" spans="1:62">
      <c r="A124" s="1">
        <v>1987</v>
      </c>
      <c r="H124" s="8"/>
      <c r="I124" s="8"/>
      <c r="J124" s="8"/>
      <c r="L124" s="14"/>
      <c r="M124" s="8"/>
      <c r="N124" s="8"/>
      <c r="O124" s="8"/>
      <c r="P124" s="8"/>
      <c r="Q124" s="8"/>
      <c r="BA124" s="72"/>
      <c r="BB124" s="72"/>
      <c r="BD124" s="84"/>
      <c r="BE124" s="84"/>
      <c r="BF124" s="84"/>
      <c r="BH124" s="84"/>
      <c r="BJ124" s="86"/>
    </row>
    <row r="125" spans="1:62">
      <c r="A125" s="1">
        <v>1988</v>
      </c>
      <c r="H125" s="8"/>
      <c r="I125" s="8"/>
      <c r="J125" s="8"/>
      <c r="L125" s="14"/>
      <c r="M125" s="8"/>
      <c r="N125" s="8"/>
      <c r="O125" s="8"/>
      <c r="P125" s="8"/>
      <c r="Q125" s="8"/>
      <c r="BA125" s="72"/>
      <c r="BB125" s="72"/>
      <c r="BD125" s="84"/>
      <c r="BE125" s="84"/>
      <c r="BF125" s="84"/>
      <c r="BH125" s="84"/>
      <c r="BJ125" s="86"/>
    </row>
    <row r="126" spans="1:62">
      <c r="A126" s="1">
        <v>1989</v>
      </c>
      <c r="H126" s="8"/>
      <c r="I126" s="8"/>
      <c r="J126" s="8"/>
      <c r="L126" s="8"/>
      <c r="M126" s="8"/>
      <c r="N126" s="8"/>
      <c r="O126" s="8"/>
      <c r="P126" s="8"/>
      <c r="Q126" s="8"/>
      <c r="BA126" s="72"/>
      <c r="BB126" s="72"/>
      <c r="BD126" s="84"/>
      <c r="BE126" s="84"/>
      <c r="BF126" s="84"/>
      <c r="BH126" s="84"/>
      <c r="BJ126" s="86"/>
    </row>
    <row r="127" spans="1:62">
      <c r="A127" s="1">
        <v>1990</v>
      </c>
      <c r="H127" s="15">
        <v>71.643902439024401</v>
      </c>
      <c r="I127" s="8">
        <v>69.19</v>
      </c>
      <c r="J127" s="8">
        <v>69.2</v>
      </c>
      <c r="L127" s="14"/>
      <c r="M127" s="8">
        <v>1003</v>
      </c>
      <c r="N127" s="8"/>
      <c r="O127" s="15">
        <v>2.5000000000000001E-2</v>
      </c>
      <c r="P127" s="8">
        <v>2.777E-2</v>
      </c>
      <c r="Q127" s="8">
        <v>2.2370000000000001E-2</v>
      </c>
      <c r="S127">
        <v>7.9835910323615771</v>
      </c>
      <c r="T127">
        <v>8.9289035537890324</v>
      </c>
      <c r="U127">
        <v>6.8976046263122113</v>
      </c>
      <c r="V127">
        <v>25.562739816457523</v>
      </c>
      <c r="W127">
        <v>28.242079919630022</v>
      </c>
      <c r="X127">
        <v>22.848029163818637</v>
      </c>
      <c r="Y127">
        <v>1.1000000000000001</v>
      </c>
      <c r="Z127">
        <v>1.2</v>
      </c>
      <c r="AA127">
        <v>1</v>
      </c>
      <c r="AB127">
        <v>0.3</v>
      </c>
      <c r="AC127">
        <v>0.4</v>
      </c>
      <c r="AD127">
        <v>0.3</v>
      </c>
      <c r="AE127">
        <v>0.85501817127036506</v>
      </c>
      <c r="AF127">
        <v>1.1252363203117566</v>
      </c>
      <c r="AG127">
        <v>0.55010343628982983</v>
      </c>
      <c r="AH127">
        <v>1.2036952321968353</v>
      </c>
      <c r="AI127">
        <v>1.4947497248967754</v>
      </c>
      <c r="AJ127">
        <v>0.88585807969672548</v>
      </c>
      <c r="AK127">
        <v>2.5003888014138052</v>
      </c>
      <c r="AL127">
        <v>3.1148070426782137</v>
      </c>
      <c r="AM127">
        <v>1.8478478240638991</v>
      </c>
      <c r="AN127">
        <v>6.01281928257242</v>
      </c>
      <c r="AO127">
        <v>8.042394901035065</v>
      </c>
      <c r="AP127">
        <v>3.9430564744838215</v>
      </c>
      <c r="AQ127">
        <v>13.844145889226114</v>
      </c>
      <c r="AR127">
        <v>19.276432965847132</v>
      </c>
      <c r="AS127">
        <v>8.6529261274359186</v>
      </c>
      <c r="AT127">
        <v>29.519673403429689</v>
      </c>
      <c r="AU127">
        <v>40.555767807831629</v>
      </c>
      <c r="AV127">
        <v>20.352675996478553</v>
      </c>
      <c r="AW127">
        <v>100.75767101696353</v>
      </c>
      <c r="AX127">
        <v>117.45213359884328</v>
      </c>
      <c r="AY127">
        <v>88.863989102681799</v>
      </c>
      <c r="BA127" s="75">
        <v>71</v>
      </c>
      <c r="BB127" s="75"/>
      <c r="BC127" s="74"/>
      <c r="BD127" s="84">
        <v>71.02</v>
      </c>
      <c r="BE127" s="84">
        <v>67.58</v>
      </c>
      <c r="BF127" s="84">
        <v>74.62</v>
      </c>
      <c r="BH127" s="84">
        <v>3.0529999999999999</v>
      </c>
      <c r="BJ127" s="86">
        <v>27.8</v>
      </c>
    </row>
    <row r="128" spans="1:62">
      <c r="A128" s="1">
        <v>1991</v>
      </c>
      <c r="C128">
        <v>71.900000000000006</v>
      </c>
      <c r="D128">
        <v>68.400000000000006</v>
      </c>
      <c r="E128">
        <v>75.599999999999994</v>
      </c>
      <c r="F128" t="s">
        <v>64</v>
      </c>
      <c r="G128">
        <v>11</v>
      </c>
      <c r="H128" s="8"/>
      <c r="I128" s="8"/>
      <c r="J128" s="8"/>
      <c r="L128" s="14"/>
      <c r="M128" s="8"/>
      <c r="N128" s="8"/>
      <c r="O128" s="8"/>
      <c r="P128" s="8"/>
      <c r="Q128" s="8"/>
      <c r="BA128" s="72"/>
      <c r="BB128" s="72"/>
      <c r="BD128" s="84"/>
      <c r="BE128" s="84"/>
      <c r="BF128" s="84"/>
      <c r="BH128" s="84"/>
      <c r="BJ128" s="86"/>
    </row>
    <row r="129" spans="1:62">
      <c r="A129" s="1">
        <v>1992</v>
      </c>
      <c r="H129" s="8"/>
      <c r="I129" s="8"/>
      <c r="J129" s="8"/>
      <c r="L129" s="14"/>
      <c r="M129" s="8"/>
      <c r="N129" s="8"/>
      <c r="O129" s="8"/>
      <c r="P129" s="8"/>
      <c r="Q129" s="8"/>
      <c r="BA129" s="72"/>
      <c r="BB129" s="72"/>
      <c r="BD129" s="84"/>
      <c r="BE129" s="84"/>
      <c r="BF129" s="84"/>
      <c r="BH129" s="84"/>
      <c r="BJ129" s="86"/>
    </row>
    <row r="130" spans="1:62">
      <c r="A130" s="1">
        <v>1993</v>
      </c>
      <c r="H130" s="8"/>
      <c r="I130" s="8"/>
      <c r="J130" s="8"/>
      <c r="L130" s="8"/>
      <c r="M130" s="8"/>
      <c r="N130" s="8"/>
      <c r="O130" s="8"/>
      <c r="P130" s="8"/>
      <c r="Q130" s="8"/>
      <c r="BA130" s="72"/>
      <c r="BB130" s="72"/>
      <c r="BD130" s="84"/>
      <c r="BE130" s="84"/>
      <c r="BF130" s="84"/>
      <c r="BH130" s="84"/>
      <c r="BJ130" s="86"/>
    </row>
    <row r="131" spans="1:62">
      <c r="A131" s="1">
        <v>1994</v>
      </c>
      <c r="H131" s="8"/>
      <c r="I131" s="8"/>
      <c r="J131" s="8"/>
      <c r="L131" s="8"/>
      <c r="M131" s="8"/>
      <c r="N131" s="8"/>
      <c r="O131" s="8"/>
      <c r="P131" s="8"/>
      <c r="Q131" s="8"/>
      <c r="BA131" s="72"/>
      <c r="BB131" s="72"/>
      <c r="BD131" s="84"/>
      <c r="BE131" s="84"/>
      <c r="BF131" s="84"/>
      <c r="BH131" s="84"/>
      <c r="BJ131" s="86"/>
    </row>
    <row r="132" spans="1:62">
      <c r="A132" s="1">
        <v>1995</v>
      </c>
      <c r="H132" s="8"/>
      <c r="I132" s="8">
        <v>70.2</v>
      </c>
      <c r="J132" s="8">
        <v>70.2</v>
      </c>
      <c r="L132" s="8"/>
      <c r="M132" s="8">
        <v>852</v>
      </c>
      <c r="N132" s="8"/>
      <c r="O132" s="15">
        <v>2.1999999999999999E-2</v>
      </c>
      <c r="P132" s="8">
        <v>2.349E-2</v>
      </c>
      <c r="Q132" s="8">
        <v>1.925E-2</v>
      </c>
      <c r="BA132" s="72"/>
      <c r="BB132" s="72"/>
      <c r="BD132" s="84">
        <v>72.150000000000006</v>
      </c>
      <c r="BE132" s="84">
        <v>68.599999999999994</v>
      </c>
      <c r="BF132" s="84">
        <v>75.8</v>
      </c>
      <c r="BH132" s="84">
        <v>2.9</v>
      </c>
      <c r="BJ132" s="86">
        <v>27.68</v>
      </c>
    </row>
    <row r="133" spans="1:62">
      <c r="A133" s="1">
        <v>1996</v>
      </c>
      <c r="H133" s="8"/>
      <c r="I133" s="8"/>
      <c r="J133" s="8"/>
      <c r="L133" s="8">
        <v>2.64</v>
      </c>
      <c r="M133" s="8"/>
      <c r="N133" s="8"/>
      <c r="O133" s="8"/>
      <c r="P133" s="8"/>
      <c r="Q133" s="8"/>
      <c r="BA133" s="72"/>
      <c r="BB133" s="72"/>
      <c r="BD133" s="84"/>
      <c r="BE133" s="84"/>
      <c r="BF133" s="84"/>
      <c r="BH133" s="84"/>
      <c r="BJ133" s="86"/>
    </row>
    <row r="134" spans="1:62">
      <c r="A134" s="1">
        <v>1997</v>
      </c>
      <c r="H134" s="8"/>
      <c r="I134" s="8"/>
      <c r="J134" s="8"/>
      <c r="L134" s="14"/>
      <c r="M134" s="8"/>
      <c r="N134" s="8"/>
      <c r="O134" s="8"/>
      <c r="P134" s="8"/>
      <c r="Q134" s="8"/>
      <c r="BA134" s="72"/>
      <c r="BB134" s="72"/>
      <c r="BD134" s="84"/>
      <c r="BE134" s="84"/>
      <c r="BF134" s="84"/>
      <c r="BH134" s="84"/>
      <c r="BJ134" s="86"/>
    </row>
    <row r="135" spans="1:62">
      <c r="A135" s="1">
        <v>1998</v>
      </c>
      <c r="H135" s="8"/>
      <c r="I135" s="8"/>
      <c r="J135" s="8"/>
      <c r="L135" s="8"/>
      <c r="M135" s="8"/>
      <c r="N135" s="8"/>
      <c r="O135" s="8"/>
      <c r="P135" s="8"/>
      <c r="Q135" s="8"/>
      <c r="BA135" s="72"/>
      <c r="BB135" s="72"/>
      <c r="BD135" s="84"/>
      <c r="BE135" s="84"/>
      <c r="BF135" s="84"/>
      <c r="BH135" s="84"/>
      <c r="BJ135" s="86"/>
    </row>
    <row r="136" spans="1:62">
      <c r="A136" s="1">
        <v>1999</v>
      </c>
      <c r="H136" s="8"/>
      <c r="I136" s="8"/>
      <c r="J136" s="8"/>
      <c r="L136" s="8"/>
      <c r="M136" s="8"/>
      <c r="N136" s="8"/>
      <c r="O136" s="8"/>
      <c r="P136" s="8"/>
      <c r="Q136" s="8"/>
      <c r="BA136" s="72"/>
      <c r="BB136" s="72"/>
      <c r="BD136" s="84"/>
      <c r="BE136" s="84"/>
      <c r="BF136" s="84"/>
      <c r="BH136" s="84"/>
      <c r="BJ136" s="86"/>
    </row>
    <row r="137" spans="1:62">
      <c r="A137" s="1">
        <v>2000</v>
      </c>
      <c r="H137" s="8"/>
      <c r="I137" s="8">
        <v>71.02</v>
      </c>
      <c r="J137" s="8">
        <v>71.02</v>
      </c>
      <c r="L137" s="8">
        <v>2.42</v>
      </c>
      <c r="M137" s="8">
        <v>822</v>
      </c>
      <c r="N137" s="8"/>
      <c r="O137" s="15">
        <v>1.7000000000000001E-2</v>
      </c>
      <c r="P137" s="8">
        <v>1.9859999999999999E-2</v>
      </c>
      <c r="Q137" s="8">
        <v>1.553E-2</v>
      </c>
      <c r="S137">
        <v>7.4840138258803197</v>
      </c>
      <c r="T137">
        <v>8.3209548925580705</v>
      </c>
      <c r="U137">
        <v>6.9344777656042682</v>
      </c>
      <c r="V137">
        <v>16.59690145580856</v>
      </c>
      <c r="W137">
        <v>18.332380545364732</v>
      </c>
      <c r="X137">
        <v>14.698559435725292</v>
      </c>
      <c r="Y137">
        <v>0.67308724253877072</v>
      </c>
      <c r="Z137">
        <v>0.70703762480338594</v>
      </c>
      <c r="AA137">
        <v>0.61707657512661318</v>
      </c>
      <c r="AB137">
        <v>0.28139039962165996</v>
      </c>
      <c r="AC137">
        <v>0.32624196036203834</v>
      </c>
      <c r="AD137">
        <v>0.22729257006489917</v>
      </c>
      <c r="AE137">
        <v>0.86931707243808287</v>
      </c>
      <c r="AF137">
        <v>1.2796602619309239</v>
      </c>
      <c r="AG137">
        <v>0.43892733050218274</v>
      </c>
      <c r="AH137">
        <v>1.2451965850795994</v>
      </c>
      <c r="AI137">
        <v>1.7272556036918441</v>
      </c>
      <c r="AJ137">
        <v>0.75004708984742885</v>
      </c>
      <c r="AK137">
        <v>2.1640131637463313</v>
      </c>
      <c r="AL137">
        <v>2.7899318868690512</v>
      </c>
      <c r="AM137">
        <v>1.5990797961116874</v>
      </c>
      <c r="AN137">
        <v>5.2294651446995504</v>
      </c>
      <c r="AO137">
        <v>6.9630065219715602</v>
      </c>
      <c r="AP137">
        <v>3.7870202074200794</v>
      </c>
      <c r="AQ137">
        <v>11.859169550173011</v>
      </c>
      <c r="AR137">
        <v>16.511781062490854</v>
      </c>
      <c r="AS137">
        <v>8.5650519537538425</v>
      </c>
      <c r="AT137">
        <v>26.544134229398765</v>
      </c>
      <c r="AU137">
        <v>37.334640387988856</v>
      </c>
      <c r="AV137">
        <v>23.389743060571664</v>
      </c>
      <c r="AW137">
        <v>91.535610465116278</v>
      </c>
      <c r="AX137">
        <v>109.61897201825759</v>
      </c>
      <c r="AY137">
        <v>81.099999999999994</v>
      </c>
      <c r="BA137" s="75">
        <v>63</v>
      </c>
      <c r="BB137" s="72"/>
      <c r="BD137" s="84">
        <v>73.290000000000006</v>
      </c>
      <c r="BE137" s="84">
        <v>69.650000000000006</v>
      </c>
      <c r="BF137" s="84">
        <v>76.95</v>
      </c>
      <c r="BH137" s="84">
        <v>2.63</v>
      </c>
      <c r="BJ137" s="86">
        <v>27.83</v>
      </c>
    </row>
    <row r="138" spans="1:62">
      <c r="A138" s="1">
        <v>2001</v>
      </c>
      <c r="H138" s="8"/>
      <c r="I138" s="8"/>
      <c r="J138" s="8"/>
      <c r="L138" s="8"/>
      <c r="M138" s="8"/>
      <c r="N138" s="8"/>
      <c r="O138" s="8"/>
      <c r="P138" s="8"/>
      <c r="Q138" s="8"/>
      <c r="BA138" s="72"/>
      <c r="BB138" s="72"/>
      <c r="BD138" s="84"/>
      <c r="BE138" s="84"/>
      <c r="BF138" s="84"/>
      <c r="BH138" s="84"/>
      <c r="BJ138" s="86"/>
    </row>
    <row r="139" spans="1:62">
      <c r="A139" s="1">
        <v>2002</v>
      </c>
      <c r="C139">
        <v>74.099999999999994</v>
      </c>
      <c r="D139">
        <v>70.599999999999994</v>
      </c>
      <c r="E139">
        <v>77.7</v>
      </c>
      <c r="F139" t="s">
        <v>65</v>
      </c>
      <c r="G139">
        <v>11</v>
      </c>
      <c r="H139" s="8"/>
      <c r="I139" s="8"/>
      <c r="J139" s="8"/>
      <c r="L139" s="8"/>
      <c r="M139" s="8"/>
      <c r="N139" s="8"/>
      <c r="O139" s="8"/>
      <c r="P139" s="8"/>
      <c r="Q139" s="8"/>
      <c r="BA139" s="72"/>
      <c r="BB139" s="72"/>
      <c r="BD139" s="84"/>
      <c r="BE139" s="84"/>
      <c r="BF139" s="84"/>
      <c r="BH139" s="84"/>
      <c r="BJ139" s="86"/>
    </row>
    <row r="140" spans="1:62">
      <c r="A140" s="1">
        <v>2003</v>
      </c>
      <c r="H140" s="8"/>
      <c r="I140" s="8"/>
      <c r="J140" s="8"/>
      <c r="L140" s="8"/>
      <c r="M140" s="8"/>
      <c r="N140" s="8"/>
      <c r="O140" s="8"/>
      <c r="P140" s="8"/>
      <c r="Q140" s="8"/>
      <c r="BA140" s="72"/>
      <c r="BB140" s="72"/>
      <c r="BD140" s="84"/>
      <c r="BE140" s="84"/>
      <c r="BF140" s="84"/>
      <c r="BH140" s="84"/>
      <c r="BJ140" s="86"/>
    </row>
    <row r="141" spans="1:62">
      <c r="A141" s="1">
        <v>2004</v>
      </c>
      <c r="H141" s="8"/>
      <c r="I141" s="8"/>
      <c r="J141" s="8"/>
      <c r="L141" s="8"/>
      <c r="M141" s="8"/>
      <c r="N141" s="8"/>
      <c r="O141" s="8"/>
      <c r="P141" s="8"/>
      <c r="Q141" s="8"/>
      <c r="S141">
        <v>7.7</v>
      </c>
      <c r="T141">
        <v>8.3000000000000007</v>
      </c>
      <c r="U141">
        <v>7.1</v>
      </c>
      <c r="V141">
        <v>14.4</v>
      </c>
      <c r="W141">
        <v>15.7</v>
      </c>
      <c r="X141">
        <v>12.9</v>
      </c>
      <c r="Y141">
        <v>0.6</v>
      </c>
      <c r="Z141">
        <v>0.7</v>
      </c>
      <c r="AA141">
        <v>0.6</v>
      </c>
      <c r="AB141">
        <v>0.3</v>
      </c>
      <c r="AC141">
        <v>0.3</v>
      </c>
      <c r="AD141">
        <v>0.2</v>
      </c>
      <c r="AE141">
        <v>0.8</v>
      </c>
      <c r="AF141">
        <v>1.1000000000000001</v>
      </c>
      <c r="AG141">
        <v>0.4</v>
      </c>
      <c r="AH141">
        <v>1</v>
      </c>
      <c r="AI141">
        <v>1.4</v>
      </c>
      <c r="AJ141">
        <v>0.7</v>
      </c>
      <c r="AK141">
        <v>1.9</v>
      </c>
      <c r="AL141">
        <v>2.4</v>
      </c>
      <c r="AM141">
        <v>1.5</v>
      </c>
      <c r="AN141">
        <v>4.9000000000000004</v>
      </c>
      <c r="AO141">
        <v>6.4</v>
      </c>
      <c r="AP141">
        <v>3.5</v>
      </c>
      <c r="AQ141">
        <v>11.7</v>
      </c>
      <c r="AR141">
        <v>15.9</v>
      </c>
      <c r="AS141">
        <v>7.8</v>
      </c>
      <c r="AT141">
        <v>26.2</v>
      </c>
      <c r="AU141">
        <v>36.799999999999997</v>
      </c>
      <c r="AV141">
        <v>18</v>
      </c>
      <c r="AW141">
        <v>91.6</v>
      </c>
      <c r="AX141">
        <v>108.7</v>
      </c>
      <c r="AY141">
        <v>81.900000000000006</v>
      </c>
      <c r="BA141" s="72"/>
      <c r="BB141" s="72"/>
      <c r="BD141" s="84"/>
      <c r="BE141" s="84"/>
      <c r="BF141" s="84"/>
      <c r="BH141" s="84"/>
      <c r="BJ141" s="86"/>
    </row>
    <row r="142" spans="1:62">
      <c r="A142" s="1">
        <v>2005</v>
      </c>
      <c r="H142" s="8"/>
      <c r="I142" s="8"/>
      <c r="J142" s="8"/>
      <c r="L142" s="8">
        <v>2.19</v>
      </c>
      <c r="M142" s="8"/>
      <c r="N142" s="8"/>
      <c r="O142" s="8"/>
      <c r="P142" s="8"/>
      <c r="Q142" s="8"/>
      <c r="S142">
        <v>7.6</v>
      </c>
      <c r="T142">
        <v>8.1999999999999993</v>
      </c>
      <c r="U142">
        <v>7</v>
      </c>
      <c r="V142">
        <v>13.3</v>
      </c>
      <c r="W142">
        <v>14.8</v>
      </c>
      <c r="X142">
        <v>11.8</v>
      </c>
      <c r="Y142">
        <v>0.6</v>
      </c>
      <c r="Z142">
        <v>0.6</v>
      </c>
      <c r="AA142">
        <v>0.6</v>
      </c>
      <c r="AB142">
        <v>0.3</v>
      </c>
      <c r="AC142">
        <v>0.3</v>
      </c>
      <c r="AD142">
        <v>0.2</v>
      </c>
      <c r="AE142">
        <v>0.8</v>
      </c>
      <c r="AF142">
        <v>1.2</v>
      </c>
      <c r="AG142">
        <v>0.5</v>
      </c>
      <c r="AH142">
        <v>1</v>
      </c>
      <c r="AI142">
        <v>1.4</v>
      </c>
      <c r="AJ142">
        <v>0.6</v>
      </c>
      <c r="AK142">
        <v>1.9</v>
      </c>
      <c r="AL142">
        <v>2.4</v>
      </c>
      <c r="AM142">
        <v>1.4</v>
      </c>
      <c r="AN142">
        <v>4.8</v>
      </c>
      <c r="AO142">
        <v>6.4</v>
      </c>
      <c r="AP142">
        <v>3.4</v>
      </c>
      <c r="AQ142">
        <v>11.5</v>
      </c>
      <c r="AR142">
        <v>15.8</v>
      </c>
      <c r="AS142">
        <v>7.5</v>
      </c>
      <c r="AT142">
        <v>25.7</v>
      </c>
      <c r="AU142">
        <v>36.299999999999997</v>
      </c>
      <c r="AV142">
        <v>17.399999999999999</v>
      </c>
      <c r="AW142">
        <v>90</v>
      </c>
      <c r="AX142">
        <v>106.5</v>
      </c>
      <c r="AY142">
        <v>80.599999999999994</v>
      </c>
      <c r="BA142" s="75">
        <v>69</v>
      </c>
      <c r="BB142" s="72"/>
      <c r="BD142" s="84">
        <v>74.36</v>
      </c>
      <c r="BE142" s="84">
        <v>70.599999999999994</v>
      </c>
      <c r="BF142" s="84">
        <v>78.099999999999994</v>
      </c>
      <c r="BH142" s="84">
        <v>2.35</v>
      </c>
      <c r="BJ142" s="86">
        <v>27.91</v>
      </c>
    </row>
    <row r="143" spans="1:62">
      <c r="A143" s="1">
        <v>2006</v>
      </c>
      <c r="H143" s="8"/>
      <c r="I143" s="8"/>
      <c r="J143" s="8"/>
      <c r="L143" s="8"/>
      <c r="M143" s="8"/>
      <c r="N143" s="8"/>
      <c r="O143" s="8"/>
      <c r="P143" s="8"/>
      <c r="Q143" s="8"/>
      <c r="S143">
        <v>7.5</v>
      </c>
      <c r="T143">
        <v>8.1</v>
      </c>
      <c r="U143">
        <v>6.9</v>
      </c>
      <c r="V143">
        <v>12.9</v>
      </c>
      <c r="W143">
        <v>14.1</v>
      </c>
      <c r="X143">
        <v>11.7</v>
      </c>
      <c r="Y143">
        <v>0.6</v>
      </c>
      <c r="Z143">
        <v>0.6</v>
      </c>
      <c r="AA143">
        <v>0.5</v>
      </c>
      <c r="AB143">
        <v>0.3</v>
      </c>
      <c r="AC143">
        <v>0.3</v>
      </c>
      <c r="AD143">
        <v>0.2</v>
      </c>
      <c r="AE143">
        <v>0.8</v>
      </c>
      <c r="AF143">
        <v>1.2</v>
      </c>
      <c r="AG143">
        <v>0.5</v>
      </c>
      <c r="AH143">
        <v>1</v>
      </c>
      <c r="AI143">
        <v>1.4</v>
      </c>
      <c r="AJ143">
        <v>0.7</v>
      </c>
      <c r="AK143">
        <v>1.9</v>
      </c>
      <c r="AL143">
        <v>2.4</v>
      </c>
      <c r="AM143">
        <v>1.4</v>
      </c>
      <c r="AN143">
        <v>4.7</v>
      </c>
      <c r="AO143">
        <v>6.2</v>
      </c>
      <c r="AP143">
        <v>3.3</v>
      </c>
      <c r="AQ143">
        <v>11.4</v>
      </c>
      <c r="AR143">
        <v>15.5</v>
      </c>
      <c r="AS143">
        <v>7.7</v>
      </c>
      <c r="AT143">
        <v>24.8</v>
      </c>
      <c r="AU143">
        <v>34.799999999999997</v>
      </c>
      <c r="AV143">
        <v>17</v>
      </c>
      <c r="AW143">
        <v>88</v>
      </c>
      <c r="AX143">
        <v>104.5</v>
      </c>
      <c r="AY143">
        <v>78.7</v>
      </c>
      <c r="BA143" s="72"/>
      <c r="BB143" s="72"/>
      <c r="BD143" s="84"/>
      <c r="BE143" s="84"/>
      <c r="BF143" s="84"/>
      <c r="BH143" s="84"/>
      <c r="BJ143" s="86"/>
    </row>
    <row r="144" spans="1:62">
      <c r="A144" s="1">
        <v>2007</v>
      </c>
      <c r="H144" s="8"/>
      <c r="I144" s="8"/>
      <c r="J144" s="8"/>
      <c r="L144" s="8"/>
      <c r="M144" s="8"/>
      <c r="N144" s="8"/>
      <c r="O144" s="8"/>
      <c r="P144" s="8"/>
      <c r="Q144" s="8"/>
      <c r="S144">
        <v>8</v>
      </c>
      <c r="T144">
        <v>8.6</v>
      </c>
      <c r="U144">
        <v>7.5</v>
      </c>
      <c r="V144">
        <v>13.3</v>
      </c>
      <c r="W144">
        <v>14.4</v>
      </c>
      <c r="X144">
        <v>12.1</v>
      </c>
      <c r="Y144">
        <v>0.6</v>
      </c>
      <c r="Z144">
        <v>0.6</v>
      </c>
      <c r="AA144">
        <v>0.6</v>
      </c>
      <c r="AB144">
        <v>0.3</v>
      </c>
      <c r="AC144">
        <v>0.3</v>
      </c>
      <c r="AD144">
        <v>0.2</v>
      </c>
      <c r="AE144">
        <v>0.8</v>
      </c>
      <c r="AF144">
        <v>1.2</v>
      </c>
      <c r="AG144">
        <v>0.5</v>
      </c>
      <c r="AH144">
        <v>1.1000000000000001</v>
      </c>
      <c r="AI144">
        <v>1.5</v>
      </c>
      <c r="AJ144">
        <v>0.7</v>
      </c>
      <c r="AK144">
        <v>1.9</v>
      </c>
      <c r="AL144">
        <v>2.5</v>
      </c>
      <c r="AM144">
        <v>1.4</v>
      </c>
      <c r="AN144">
        <v>4.8</v>
      </c>
      <c r="AO144">
        <v>6.3</v>
      </c>
      <c r="AP144">
        <v>3.4</v>
      </c>
      <c r="AQ144">
        <v>11.8</v>
      </c>
      <c r="AR144">
        <v>16.100000000000001</v>
      </c>
      <c r="AS144">
        <v>7.8</v>
      </c>
      <c r="AT144">
        <v>26.2</v>
      </c>
      <c r="AU144">
        <v>36.6</v>
      </c>
      <c r="AV144">
        <v>18</v>
      </c>
      <c r="AW144">
        <v>95.4</v>
      </c>
      <c r="AX144">
        <v>113</v>
      </c>
      <c r="AY144">
        <v>85.4</v>
      </c>
      <c r="BA144" s="72"/>
      <c r="BB144" s="72"/>
      <c r="BD144" s="84"/>
      <c r="BE144" s="84"/>
      <c r="BF144" s="84"/>
      <c r="BH144" s="84"/>
      <c r="BJ144" s="86"/>
    </row>
    <row r="145" spans="1:62">
      <c r="A145" s="1">
        <v>2008</v>
      </c>
      <c r="H145" s="8"/>
      <c r="I145" s="8"/>
      <c r="J145" s="8"/>
      <c r="L145" s="8"/>
      <c r="M145" s="8"/>
      <c r="N145" s="8"/>
      <c r="O145" s="8"/>
      <c r="P145" s="8"/>
      <c r="Q145" s="8"/>
      <c r="BA145" s="72"/>
      <c r="BB145" s="72"/>
      <c r="BD145" s="84"/>
      <c r="BE145" s="84"/>
      <c r="BF145" s="84"/>
      <c r="BH145" s="84"/>
      <c r="BJ145" s="86"/>
    </row>
    <row r="146" spans="1:62">
      <c r="A146" s="1">
        <v>2009</v>
      </c>
      <c r="H146" s="8"/>
      <c r="I146" s="8"/>
      <c r="J146" s="8"/>
      <c r="L146" s="8"/>
      <c r="M146" s="8"/>
      <c r="N146" s="8"/>
      <c r="O146" s="8"/>
      <c r="P146" s="8"/>
      <c r="Q146" s="8"/>
      <c r="BA146" s="72"/>
      <c r="BB146" s="72"/>
      <c r="BD146" s="84"/>
      <c r="BE146" s="84"/>
      <c r="BF146" s="84"/>
      <c r="BH146" s="84"/>
      <c r="BJ146" s="86"/>
    </row>
    <row r="147" spans="1:62">
      <c r="A147" s="1">
        <v>2010</v>
      </c>
      <c r="H147" s="8"/>
      <c r="I147" s="8"/>
      <c r="J147" s="8"/>
      <c r="L147" s="8"/>
      <c r="M147" s="8"/>
      <c r="N147" s="8"/>
      <c r="O147" s="8"/>
      <c r="P147" s="8"/>
      <c r="Q147" s="8"/>
      <c r="BA147" s="75">
        <v>77</v>
      </c>
      <c r="BB147" s="72"/>
      <c r="BD147" s="84">
        <v>75.180000000000007</v>
      </c>
      <c r="BE147" s="84">
        <v>71.39</v>
      </c>
      <c r="BF147" s="84">
        <v>78.959999999999994</v>
      </c>
      <c r="BH147" s="84">
        <v>2.254</v>
      </c>
      <c r="BJ147" s="86">
        <v>27.92</v>
      </c>
    </row>
    <row r="148" spans="1:62">
      <c r="A148" s="1">
        <v>2011</v>
      </c>
      <c r="H148" s="8"/>
      <c r="I148" s="8"/>
      <c r="J148" s="8"/>
      <c r="L148" s="8"/>
      <c r="M148" s="8"/>
      <c r="N148" s="8"/>
      <c r="O148" s="8"/>
      <c r="P148" s="8"/>
      <c r="Q148" s="8"/>
      <c r="BA148" s="72"/>
      <c r="BB148" s="72"/>
      <c r="BD148" s="84"/>
      <c r="BE148" s="84"/>
      <c r="BF148" s="84"/>
      <c r="BH148" s="84"/>
      <c r="BJ148" s="86"/>
    </row>
    <row r="149" spans="1:62">
      <c r="BA149" s="72"/>
      <c r="BB149" s="72"/>
      <c r="BD149" s="84"/>
      <c r="BE149" s="84"/>
      <c r="BF149" s="84"/>
      <c r="BH149" s="84"/>
      <c r="BJ149" s="86"/>
    </row>
    <row r="150" spans="1:62" ht="47.25" customHeight="1">
      <c r="A150" s="57" t="s">
        <v>257</v>
      </c>
      <c r="C150" s="7" t="s">
        <v>36</v>
      </c>
      <c r="D150" s="7" t="s">
        <v>36</v>
      </c>
      <c r="E150" s="7" t="s">
        <v>36</v>
      </c>
      <c r="F150" s="7" t="s">
        <v>52</v>
      </c>
      <c r="G150" s="7" t="s">
        <v>36</v>
      </c>
      <c r="H150" s="7" t="s">
        <v>38</v>
      </c>
      <c r="I150" s="7" t="s">
        <v>38</v>
      </c>
      <c r="J150" s="7" t="s">
        <v>38</v>
      </c>
      <c r="L150" s="7" t="s">
        <v>30</v>
      </c>
      <c r="M150" s="10" t="s">
        <v>37</v>
      </c>
      <c r="N150" s="10"/>
      <c r="O150" s="7" t="s">
        <v>35</v>
      </c>
      <c r="P150" s="7" t="s">
        <v>35</v>
      </c>
      <c r="Q150" s="7" t="s">
        <v>35</v>
      </c>
      <c r="S150" s="10" t="s">
        <v>93</v>
      </c>
      <c r="T150" s="10" t="s">
        <v>93</v>
      </c>
      <c r="U150" s="10" t="s">
        <v>93</v>
      </c>
      <c r="V150" s="10" t="s">
        <v>93</v>
      </c>
      <c r="W150" s="10" t="s">
        <v>93</v>
      </c>
      <c r="X150" s="10" t="s">
        <v>93</v>
      </c>
      <c r="Y150" s="10" t="s">
        <v>93</v>
      </c>
      <c r="Z150" s="10" t="s">
        <v>93</v>
      </c>
      <c r="AA150" s="10" t="s">
        <v>93</v>
      </c>
      <c r="AB150" s="10" t="s">
        <v>93</v>
      </c>
      <c r="AC150" s="10" t="s">
        <v>93</v>
      </c>
      <c r="AD150" s="10" t="s">
        <v>93</v>
      </c>
      <c r="AE150" s="10" t="s">
        <v>93</v>
      </c>
      <c r="AF150" s="10" t="s">
        <v>93</v>
      </c>
      <c r="AG150" s="10" t="s">
        <v>93</v>
      </c>
      <c r="AH150" s="10" t="s">
        <v>93</v>
      </c>
      <c r="AI150" s="10" t="s">
        <v>93</v>
      </c>
      <c r="AJ150" s="10" t="s">
        <v>93</v>
      </c>
      <c r="AK150" s="10" t="s">
        <v>93</v>
      </c>
      <c r="AL150" s="10" t="s">
        <v>93</v>
      </c>
      <c r="AM150" s="10" t="s">
        <v>93</v>
      </c>
      <c r="AN150" s="10" t="s">
        <v>93</v>
      </c>
      <c r="AO150" s="10" t="s">
        <v>93</v>
      </c>
      <c r="AP150" s="10" t="s">
        <v>93</v>
      </c>
      <c r="AQ150" s="10" t="s">
        <v>93</v>
      </c>
      <c r="AR150" s="10" t="s">
        <v>93</v>
      </c>
      <c r="AS150" s="10" t="s">
        <v>93</v>
      </c>
      <c r="AT150" s="10" t="s">
        <v>93</v>
      </c>
      <c r="AU150" s="10" t="s">
        <v>93</v>
      </c>
      <c r="AV150" s="10" t="s">
        <v>93</v>
      </c>
      <c r="AW150" s="10" t="s">
        <v>93</v>
      </c>
      <c r="AX150" s="10" t="s">
        <v>93</v>
      </c>
      <c r="AY150" s="10" t="s">
        <v>93</v>
      </c>
      <c r="BA150" s="76" t="s">
        <v>292</v>
      </c>
      <c r="BB150" s="72"/>
      <c r="BD150" s="137" t="s">
        <v>327</v>
      </c>
      <c r="BE150" s="137"/>
      <c r="BF150" s="137"/>
      <c r="BH150" s="89" t="s">
        <v>328</v>
      </c>
      <c r="BJ150" s="89" t="s">
        <v>331</v>
      </c>
    </row>
    <row r="151" spans="1:62" s="10" customFormat="1" ht="72" customHeight="1">
      <c r="A151" s="58" t="s">
        <v>94</v>
      </c>
      <c r="C151" s="140" t="s">
        <v>66</v>
      </c>
      <c r="D151" s="140"/>
      <c r="E151" s="140"/>
      <c r="F151" s="140"/>
      <c r="G151" s="140"/>
      <c r="H151" s="7" t="s">
        <v>259</v>
      </c>
      <c r="I151" s="7" t="s">
        <v>259</v>
      </c>
      <c r="J151" s="7" t="s">
        <v>259</v>
      </c>
      <c r="L151" s="60" t="s">
        <v>259</v>
      </c>
      <c r="M151" s="60" t="s">
        <v>259</v>
      </c>
      <c r="N151" s="7"/>
      <c r="O151" s="60" t="s">
        <v>259</v>
      </c>
      <c r="P151" s="60" t="s">
        <v>259</v>
      </c>
      <c r="Q151" s="60" t="s">
        <v>259</v>
      </c>
      <c r="S151" s="140" t="s">
        <v>81</v>
      </c>
      <c r="T151" s="140"/>
      <c r="U151" s="140"/>
      <c r="V151" s="26" t="s">
        <v>81</v>
      </c>
      <c r="W151" s="26" t="s">
        <v>81</v>
      </c>
      <c r="X151" s="26" t="s">
        <v>81</v>
      </c>
      <c r="Y151" s="26" t="s">
        <v>81</v>
      </c>
      <c r="Z151" s="26" t="s">
        <v>81</v>
      </c>
      <c r="AA151" s="26" t="s">
        <v>81</v>
      </c>
      <c r="AB151" s="26" t="s">
        <v>81</v>
      </c>
      <c r="AC151" s="26" t="s">
        <v>81</v>
      </c>
      <c r="AD151" s="26" t="s">
        <v>81</v>
      </c>
      <c r="AE151" s="26" t="s">
        <v>81</v>
      </c>
      <c r="AF151" s="26" t="s">
        <v>81</v>
      </c>
      <c r="AG151" s="26" t="s">
        <v>81</v>
      </c>
      <c r="AH151" s="26" t="s">
        <v>81</v>
      </c>
      <c r="AI151" s="26" t="s">
        <v>81</v>
      </c>
      <c r="AJ151" s="26" t="s">
        <v>81</v>
      </c>
      <c r="AK151" s="26" t="s">
        <v>81</v>
      </c>
      <c r="AL151" s="26" t="s">
        <v>81</v>
      </c>
      <c r="AM151" s="26" t="s">
        <v>81</v>
      </c>
      <c r="AN151" s="26" t="s">
        <v>81</v>
      </c>
      <c r="AO151" s="26" t="s">
        <v>81</v>
      </c>
      <c r="AP151" s="26" t="s">
        <v>81</v>
      </c>
      <c r="AQ151" s="26" t="s">
        <v>81</v>
      </c>
      <c r="AR151" s="26" t="s">
        <v>81</v>
      </c>
      <c r="AS151" s="26" t="s">
        <v>81</v>
      </c>
      <c r="AT151" s="26" t="s">
        <v>81</v>
      </c>
      <c r="AU151" s="26" t="s">
        <v>81</v>
      </c>
      <c r="AV151" s="26" t="s">
        <v>81</v>
      </c>
      <c r="AW151" s="26" t="s">
        <v>81</v>
      </c>
      <c r="AX151" s="26" t="s">
        <v>81</v>
      </c>
      <c r="AY151" s="26" t="s">
        <v>81</v>
      </c>
      <c r="BA151" s="76" t="s">
        <v>259</v>
      </c>
      <c r="BB151" s="66"/>
      <c r="BD151" s="137" t="s">
        <v>324</v>
      </c>
      <c r="BE151" s="137"/>
      <c r="BF151" s="137"/>
      <c r="BH151" s="89" t="s">
        <v>324</v>
      </c>
      <c r="BJ151" s="89" t="s">
        <v>324</v>
      </c>
    </row>
    <row r="152" spans="1:62" s="10" customFormat="1" ht="23" customHeight="1">
      <c r="A152" s="58" t="s">
        <v>255</v>
      </c>
      <c r="C152" s="48"/>
      <c r="D152" s="48"/>
      <c r="E152" s="48"/>
      <c r="F152" s="48"/>
      <c r="G152" s="48"/>
      <c r="H152" s="7"/>
      <c r="I152" s="7"/>
      <c r="J152" s="7"/>
      <c r="L152" s="7"/>
      <c r="M152" s="7"/>
      <c r="N152" s="7"/>
      <c r="O152" s="7"/>
      <c r="P152" s="7"/>
      <c r="Q152" s="7"/>
      <c r="S152" s="48"/>
      <c r="T152" s="48"/>
      <c r="U152" s="48"/>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row>
    <row r="153" spans="1:62" s="10" customFormat="1" ht="91" customHeight="1">
      <c r="A153" s="59" t="s">
        <v>256</v>
      </c>
      <c r="C153" s="140" t="s">
        <v>69</v>
      </c>
      <c r="D153" s="140"/>
      <c r="E153" s="140"/>
      <c r="F153" s="140"/>
      <c r="G153" s="140"/>
      <c r="S153" s="140" t="s">
        <v>80</v>
      </c>
      <c r="T153" s="140"/>
      <c r="U153" s="140"/>
      <c r="V153" s="10" t="s">
        <v>80</v>
      </c>
      <c r="W153" s="10" t="s">
        <v>80</v>
      </c>
      <c r="X153" s="10" t="s">
        <v>80</v>
      </c>
      <c r="Y153" s="10" t="s">
        <v>80</v>
      </c>
      <c r="Z153" s="10" t="s">
        <v>80</v>
      </c>
      <c r="AA153" s="10" t="s">
        <v>80</v>
      </c>
      <c r="AB153" s="10" t="s">
        <v>80</v>
      </c>
      <c r="AC153" s="10" t="s">
        <v>80</v>
      </c>
      <c r="AD153" s="10" t="s">
        <v>80</v>
      </c>
      <c r="AE153" s="10" t="s">
        <v>80</v>
      </c>
      <c r="AF153" s="10" t="s">
        <v>80</v>
      </c>
      <c r="AG153" s="10" t="s">
        <v>80</v>
      </c>
      <c r="AH153" s="10" t="s">
        <v>80</v>
      </c>
      <c r="AI153" s="10" t="s">
        <v>80</v>
      </c>
      <c r="AJ153" s="10" t="s">
        <v>80</v>
      </c>
      <c r="AK153" s="10" t="s">
        <v>80</v>
      </c>
      <c r="AL153" s="10" t="s">
        <v>80</v>
      </c>
      <c r="AM153" s="10" t="s">
        <v>80</v>
      </c>
      <c r="AN153" s="10" t="s">
        <v>80</v>
      </c>
      <c r="AO153" s="10" t="s">
        <v>80</v>
      </c>
      <c r="AP153" s="10" t="s">
        <v>80</v>
      </c>
      <c r="AQ153" s="10" t="s">
        <v>80</v>
      </c>
      <c r="AR153" s="10" t="s">
        <v>80</v>
      </c>
      <c r="AS153" s="10" t="s">
        <v>80</v>
      </c>
      <c r="AT153" s="10" t="s">
        <v>80</v>
      </c>
      <c r="AU153" s="10" t="s">
        <v>80</v>
      </c>
      <c r="AV153" s="10" t="s">
        <v>80</v>
      </c>
      <c r="AW153" s="10" t="s">
        <v>80</v>
      </c>
      <c r="AX153" s="10" t="s">
        <v>80</v>
      </c>
      <c r="AY153" s="10" t="s">
        <v>80</v>
      </c>
    </row>
  </sheetData>
  <mergeCells count="28">
    <mergeCell ref="C3:J3"/>
    <mergeCell ref="L3:M3"/>
    <mergeCell ref="O3:Q3"/>
    <mergeCell ref="S3:AY3"/>
    <mergeCell ref="AW4:AY4"/>
    <mergeCell ref="S4:U4"/>
    <mergeCell ref="AQ4:AS4"/>
    <mergeCell ref="AK4:AM4"/>
    <mergeCell ref="AN4:AP4"/>
    <mergeCell ref="V4:X4"/>
    <mergeCell ref="Y4:AA4"/>
    <mergeCell ref="AB4:AD4"/>
    <mergeCell ref="AE4:AG4"/>
    <mergeCell ref="AH4:AJ4"/>
    <mergeCell ref="S151:U151"/>
    <mergeCell ref="S153:U153"/>
    <mergeCell ref="C151:G151"/>
    <mergeCell ref="C153:G153"/>
    <mergeCell ref="AT4:AV4"/>
    <mergeCell ref="O4:Q4"/>
    <mergeCell ref="H4:J4"/>
    <mergeCell ref="C4:G4"/>
    <mergeCell ref="BD4:BF4"/>
    <mergeCell ref="BD3:BF3"/>
    <mergeCell ref="BD150:BF150"/>
    <mergeCell ref="BD151:BF151"/>
    <mergeCell ref="BA3:BB3"/>
    <mergeCell ref="BA4:BB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workbookViewId="0">
      <pane xSplit="1" ySplit="5" topLeftCell="B118" activePane="bottomRight" state="frozen"/>
      <selection pane="topRight" activeCell="B1" sqref="B1"/>
      <selection pane="bottomLeft" activeCell="A6" sqref="A6"/>
      <selection pane="bottomRight" activeCell="F74" sqref="F74"/>
    </sheetView>
  </sheetViews>
  <sheetFormatPr baseColWidth="10" defaultRowHeight="15" x14ac:dyDescent="0"/>
  <cols>
    <col min="1" max="1" width="17.1640625" customWidth="1"/>
    <col min="2" max="2" width="4.33203125" customWidth="1"/>
    <col min="6" max="6" width="22.1640625" customWidth="1"/>
  </cols>
  <sheetData>
    <row r="1" spans="1:6" ht="23">
      <c r="A1" s="35" t="s">
        <v>226</v>
      </c>
    </row>
    <row r="2" spans="1:6">
      <c r="A2" s="2"/>
    </row>
    <row r="3" spans="1:6">
      <c r="A3" s="2"/>
    </row>
    <row r="4" spans="1:6" ht="60">
      <c r="A4" s="3" t="s">
        <v>0</v>
      </c>
      <c r="C4" s="38" t="s">
        <v>20</v>
      </c>
      <c r="D4" s="38" t="s">
        <v>20</v>
      </c>
      <c r="F4" s="85" t="s">
        <v>322</v>
      </c>
    </row>
    <row r="5" spans="1:6" ht="30">
      <c r="A5" s="1"/>
      <c r="C5" s="39" t="s">
        <v>29</v>
      </c>
      <c r="D5" s="39" t="s">
        <v>29</v>
      </c>
      <c r="F5" s="39" t="s">
        <v>29</v>
      </c>
    </row>
    <row r="6" spans="1:6">
      <c r="A6" s="1">
        <v>1900</v>
      </c>
      <c r="C6" s="8"/>
      <c r="D6" s="73"/>
      <c r="F6" s="82"/>
    </row>
    <row r="7" spans="1:6">
      <c r="A7" s="1">
        <v>1901</v>
      </c>
      <c r="C7" s="8"/>
      <c r="D7" s="73"/>
      <c r="F7" s="82"/>
    </row>
    <row r="8" spans="1:6">
      <c r="A8" s="1">
        <v>1902</v>
      </c>
      <c r="C8" s="8"/>
      <c r="D8" s="73"/>
      <c r="F8" s="82"/>
    </row>
    <row r="9" spans="1:6">
      <c r="A9" s="1">
        <v>1903</v>
      </c>
      <c r="C9" s="8"/>
      <c r="D9" s="73"/>
      <c r="F9" s="82"/>
    </row>
    <row r="10" spans="1:6">
      <c r="A10" s="1">
        <v>1904</v>
      </c>
      <c r="C10" s="8"/>
      <c r="D10" s="73"/>
      <c r="F10" s="82"/>
    </row>
    <row r="11" spans="1:6">
      <c r="A11" s="1">
        <v>1905</v>
      </c>
      <c r="C11" s="8"/>
      <c r="D11" s="73"/>
      <c r="F11" s="82"/>
    </row>
    <row r="12" spans="1:6">
      <c r="A12" s="1">
        <v>1906</v>
      </c>
      <c r="C12" s="8"/>
      <c r="D12" s="73"/>
      <c r="F12" s="82"/>
    </row>
    <row r="13" spans="1:6">
      <c r="A13" s="1">
        <v>1907</v>
      </c>
      <c r="C13" s="8"/>
      <c r="D13" s="73"/>
      <c r="F13" s="82"/>
    </row>
    <row r="14" spans="1:6">
      <c r="A14" s="1">
        <v>1908</v>
      </c>
      <c r="C14" s="8"/>
      <c r="D14" s="73"/>
      <c r="F14" s="82"/>
    </row>
    <row r="15" spans="1:6">
      <c r="A15" s="1">
        <v>1909</v>
      </c>
      <c r="C15" s="8"/>
      <c r="D15" s="73"/>
      <c r="F15" s="82"/>
    </row>
    <row r="16" spans="1:6">
      <c r="A16" s="1">
        <v>1910</v>
      </c>
      <c r="C16" s="8"/>
      <c r="D16" s="73"/>
      <c r="F16" s="82"/>
    </row>
    <row r="17" spans="1:6">
      <c r="A17" s="1">
        <v>1911</v>
      </c>
      <c r="C17" s="8"/>
      <c r="D17" s="73"/>
      <c r="F17" s="82"/>
    </row>
    <row r="18" spans="1:6">
      <c r="A18" s="1">
        <v>1912</v>
      </c>
      <c r="C18" s="8"/>
      <c r="D18" s="73"/>
      <c r="F18" s="82"/>
    </row>
    <row r="19" spans="1:6">
      <c r="A19" s="1">
        <v>1913</v>
      </c>
      <c r="C19" s="8"/>
      <c r="D19" s="73"/>
      <c r="F19" s="82"/>
    </row>
    <row r="20" spans="1:6">
      <c r="A20" s="1">
        <v>1914</v>
      </c>
      <c r="C20" s="8"/>
      <c r="D20" s="73"/>
      <c r="F20" s="82"/>
    </row>
    <row r="21" spans="1:6">
      <c r="A21" s="1">
        <v>1915</v>
      </c>
      <c r="C21" s="8"/>
      <c r="D21" s="73"/>
      <c r="F21" s="82"/>
    </row>
    <row r="22" spans="1:6">
      <c r="A22" s="1">
        <v>1916</v>
      </c>
      <c r="C22" s="8"/>
      <c r="D22" s="73"/>
      <c r="F22" s="82"/>
    </row>
    <row r="23" spans="1:6">
      <c r="A23" s="1">
        <v>1917</v>
      </c>
      <c r="C23" s="8"/>
      <c r="D23" s="73"/>
      <c r="F23" s="82"/>
    </row>
    <row r="24" spans="1:6">
      <c r="A24" s="1">
        <v>1918</v>
      </c>
      <c r="C24" s="8"/>
      <c r="D24" s="73"/>
      <c r="F24" s="82"/>
    </row>
    <row r="25" spans="1:6">
      <c r="A25" s="1">
        <v>1919</v>
      </c>
      <c r="C25" s="8"/>
      <c r="D25" s="73"/>
      <c r="F25" s="82"/>
    </row>
    <row r="26" spans="1:6">
      <c r="A26" s="1">
        <v>1920</v>
      </c>
      <c r="C26" s="8"/>
      <c r="D26" s="73"/>
      <c r="F26" s="82"/>
    </row>
    <row r="27" spans="1:6">
      <c r="A27" s="1">
        <v>1921</v>
      </c>
      <c r="C27" s="8"/>
      <c r="D27" s="73"/>
      <c r="F27" s="82"/>
    </row>
    <row r="28" spans="1:6">
      <c r="A28" s="1">
        <v>1922</v>
      </c>
      <c r="C28" s="8"/>
      <c r="D28" s="73"/>
      <c r="F28" s="82"/>
    </row>
    <row r="29" spans="1:6">
      <c r="A29" s="1">
        <v>1923</v>
      </c>
      <c r="C29" s="8"/>
      <c r="D29" s="73"/>
      <c r="F29" s="82"/>
    </row>
    <row r="30" spans="1:6">
      <c r="A30" s="1">
        <v>1924</v>
      </c>
      <c r="C30" s="8"/>
      <c r="D30" s="73"/>
      <c r="F30" s="82"/>
    </row>
    <row r="31" spans="1:6">
      <c r="A31" s="1">
        <v>1925</v>
      </c>
      <c r="C31" s="8"/>
      <c r="D31" s="73"/>
      <c r="F31" s="82"/>
    </row>
    <row r="32" spans="1:6">
      <c r="A32" s="1">
        <v>1926</v>
      </c>
      <c r="C32" s="8"/>
      <c r="D32" s="73"/>
      <c r="F32" s="82"/>
    </row>
    <row r="33" spans="1:6">
      <c r="A33" s="1">
        <v>1927</v>
      </c>
      <c r="C33" s="8"/>
      <c r="D33" s="73"/>
      <c r="F33" s="82"/>
    </row>
    <row r="34" spans="1:6">
      <c r="A34" s="1">
        <v>1928</v>
      </c>
      <c r="C34" s="8"/>
      <c r="D34" s="73"/>
      <c r="F34" s="82"/>
    </row>
    <row r="35" spans="1:6">
      <c r="A35" s="1">
        <v>1929</v>
      </c>
      <c r="C35" s="8"/>
      <c r="D35" s="73"/>
      <c r="F35" s="82"/>
    </row>
    <row r="36" spans="1:6">
      <c r="A36" s="1">
        <v>1930</v>
      </c>
      <c r="C36" s="8"/>
      <c r="D36" s="73"/>
      <c r="F36" s="82"/>
    </row>
    <row r="37" spans="1:6">
      <c r="A37" s="1">
        <v>1931</v>
      </c>
      <c r="C37" s="8"/>
      <c r="D37" s="73"/>
      <c r="F37" s="82"/>
    </row>
    <row r="38" spans="1:6">
      <c r="A38" s="1">
        <v>1932</v>
      </c>
      <c r="C38" s="8"/>
      <c r="D38" s="73"/>
      <c r="F38" s="82"/>
    </row>
    <row r="39" spans="1:6">
      <c r="A39" s="1">
        <v>1933</v>
      </c>
      <c r="C39" s="8"/>
      <c r="D39" s="73"/>
      <c r="F39" s="82"/>
    </row>
    <row r="40" spans="1:6">
      <c r="A40" s="1">
        <v>1934</v>
      </c>
      <c r="C40" s="8"/>
      <c r="D40" s="73"/>
      <c r="F40" s="82"/>
    </row>
    <row r="41" spans="1:6">
      <c r="A41" s="1">
        <v>1935</v>
      </c>
      <c r="C41" s="8"/>
      <c r="D41" s="73"/>
      <c r="F41" s="82"/>
    </row>
    <row r="42" spans="1:6">
      <c r="A42" s="1">
        <v>1936</v>
      </c>
      <c r="C42" s="8"/>
      <c r="D42" s="73"/>
      <c r="F42" s="82"/>
    </row>
    <row r="43" spans="1:6">
      <c r="A43" s="1">
        <v>1937</v>
      </c>
      <c r="C43" s="8"/>
      <c r="D43" s="73"/>
      <c r="F43" s="82"/>
    </row>
    <row r="44" spans="1:6">
      <c r="A44" s="1">
        <v>1938</v>
      </c>
      <c r="C44" s="8"/>
      <c r="D44" s="73"/>
      <c r="F44" s="82"/>
    </row>
    <row r="45" spans="1:6">
      <c r="A45" s="1">
        <v>1939</v>
      </c>
      <c r="C45" s="8"/>
      <c r="D45" s="73"/>
      <c r="F45" s="82"/>
    </row>
    <row r="46" spans="1:6">
      <c r="A46" s="1">
        <v>1940</v>
      </c>
      <c r="C46" s="8"/>
      <c r="D46" s="73"/>
      <c r="F46" s="82"/>
    </row>
    <row r="47" spans="1:6">
      <c r="A47" s="1">
        <v>1941</v>
      </c>
      <c r="C47" s="8"/>
      <c r="D47" s="73"/>
      <c r="F47" s="82"/>
    </row>
    <row r="48" spans="1:6">
      <c r="A48" s="1">
        <v>1942</v>
      </c>
      <c r="C48" s="8"/>
      <c r="D48" s="73"/>
      <c r="F48" s="82"/>
    </row>
    <row r="49" spans="1:6">
      <c r="A49" s="1">
        <v>1943</v>
      </c>
      <c r="C49" s="8"/>
      <c r="D49" s="73"/>
      <c r="F49" s="82"/>
    </row>
    <row r="50" spans="1:6">
      <c r="A50" s="1">
        <v>1944</v>
      </c>
      <c r="C50" s="8"/>
      <c r="D50" s="73"/>
      <c r="F50" s="82"/>
    </row>
    <row r="51" spans="1:6">
      <c r="A51" s="1">
        <v>1945</v>
      </c>
      <c r="C51" s="8"/>
      <c r="D51" s="73"/>
      <c r="F51" s="82"/>
    </row>
    <row r="52" spans="1:6">
      <c r="A52" s="1">
        <v>1946</v>
      </c>
      <c r="C52" s="8"/>
      <c r="D52" s="73"/>
      <c r="F52" s="82"/>
    </row>
    <row r="53" spans="1:6">
      <c r="A53" s="1">
        <v>1947</v>
      </c>
      <c r="C53" s="8"/>
      <c r="D53" s="73"/>
      <c r="F53" s="82"/>
    </row>
    <row r="54" spans="1:6">
      <c r="A54" s="1">
        <v>1948</v>
      </c>
      <c r="C54" s="8"/>
      <c r="D54" s="73"/>
      <c r="F54" s="82"/>
    </row>
    <row r="55" spans="1:6">
      <c r="A55" s="1">
        <v>1949</v>
      </c>
      <c r="C55" s="8"/>
      <c r="D55" s="73"/>
      <c r="F55" s="82"/>
    </row>
    <row r="56" spans="1:6">
      <c r="A56" s="1">
        <v>1950</v>
      </c>
      <c r="C56" s="8"/>
      <c r="D56" s="73"/>
      <c r="F56" s="82"/>
    </row>
    <row r="57" spans="1:6">
      <c r="A57" s="1">
        <v>1951</v>
      </c>
      <c r="C57" s="8"/>
      <c r="D57" s="73"/>
      <c r="F57" s="82"/>
    </row>
    <row r="58" spans="1:6">
      <c r="A58" s="1">
        <v>1952</v>
      </c>
      <c r="C58" s="8"/>
      <c r="D58" s="73"/>
      <c r="F58" s="82"/>
    </row>
    <row r="59" spans="1:6">
      <c r="A59" s="1">
        <v>1953</v>
      </c>
      <c r="C59" s="8"/>
      <c r="D59" s="73"/>
      <c r="F59" s="82"/>
    </row>
    <row r="60" spans="1:6">
      <c r="A60" s="1">
        <v>1954</v>
      </c>
      <c r="C60" s="8"/>
      <c r="D60" s="73"/>
      <c r="F60" s="82"/>
    </row>
    <row r="61" spans="1:6">
      <c r="A61" s="1">
        <v>1955</v>
      </c>
      <c r="C61" s="8"/>
      <c r="D61" s="73"/>
      <c r="F61" s="82"/>
    </row>
    <row r="62" spans="1:6">
      <c r="A62" s="1">
        <v>1956</v>
      </c>
      <c r="C62" s="8"/>
      <c r="D62" s="73"/>
      <c r="F62" s="82"/>
    </row>
    <row r="63" spans="1:6">
      <c r="A63" s="1">
        <v>1957</v>
      </c>
      <c r="C63" s="8"/>
      <c r="D63" s="73"/>
      <c r="F63" s="82"/>
    </row>
    <row r="64" spans="1:6">
      <c r="A64" s="1">
        <v>1958</v>
      </c>
      <c r="C64" s="8"/>
      <c r="D64" s="73"/>
      <c r="F64" s="82"/>
    </row>
    <row r="65" spans="1:6">
      <c r="A65" s="1">
        <v>1959</v>
      </c>
      <c r="C65" s="8"/>
      <c r="D65" s="73"/>
      <c r="F65" s="82"/>
    </row>
    <row r="66" spans="1:6">
      <c r="A66" s="1">
        <v>1960</v>
      </c>
      <c r="C66" s="8"/>
      <c r="D66" s="73"/>
      <c r="F66" s="82"/>
    </row>
    <row r="67" spans="1:6">
      <c r="A67" s="1">
        <v>1961</v>
      </c>
      <c r="C67" s="8"/>
      <c r="D67" s="73"/>
      <c r="F67" s="82"/>
    </row>
    <row r="68" spans="1:6">
      <c r="A68" s="1">
        <v>1962</v>
      </c>
      <c r="C68" s="8"/>
      <c r="D68" s="73"/>
      <c r="F68" s="82"/>
    </row>
    <row r="69" spans="1:6">
      <c r="A69" s="1">
        <v>1963</v>
      </c>
      <c r="C69" s="8"/>
      <c r="D69" s="73"/>
      <c r="F69" s="82"/>
    </row>
    <row r="70" spans="1:6">
      <c r="A70" s="1">
        <v>1964</v>
      </c>
      <c r="C70" s="8"/>
      <c r="D70" s="73"/>
      <c r="F70" s="82"/>
    </row>
    <row r="71" spans="1:6">
      <c r="A71" s="1">
        <v>1965</v>
      </c>
      <c r="C71" s="8"/>
      <c r="D71" s="73"/>
      <c r="F71" s="82"/>
    </row>
    <row r="72" spans="1:6">
      <c r="A72" s="1">
        <v>1966</v>
      </c>
      <c r="C72" s="8"/>
      <c r="D72" s="73"/>
      <c r="F72" s="82"/>
    </row>
    <row r="73" spans="1:6">
      <c r="A73" s="1">
        <v>1967</v>
      </c>
      <c r="C73" s="8"/>
      <c r="D73" s="73"/>
      <c r="F73" s="82"/>
    </row>
    <row r="74" spans="1:6">
      <c r="A74" s="1">
        <v>1968</v>
      </c>
      <c r="C74" s="8"/>
      <c r="D74" s="73"/>
      <c r="F74" s="82"/>
    </row>
    <row r="75" spans="1:6">
      <c r="A75" s="1">
        <v>1969</v>
      </c>
      <c r="C75" s="8"/>
      <c r="D75" s="73"/>
      <c r="F75" s="82"/>
    </row>
    <row r="76" spans="1:6">
      <c r="A76" s="1">
        <v>1970</v>
      </c>
      <c r="C76" s="8"/>
      <c r="D76" s="73"/>
      <c r="F76" s="82"/>
    </row>
    <row r="77" spans="1:6">
      <c r="A77" s="1">
        <v>1971</v>
      </c>
      <c r="C77" s="8"/>
      <c r="D77" s="73"/>
      <c r="F77" s="82"/>
    </row>
    <row r="78" spans="1:6">
      <c r="A78" s="1">
        <v>1972</v>
      </c>
      <c r="C78" s="8"/>
      <c r="D78" s="73"/>
      <c r="F78" s="82"/>
    </row>
    <row r="79" spans="1:6">
      <c r="A79" s="1">
        <v>1973</v>
      </c>
      <c r="C79" s="8"/>
      <c r="D79" s="73"/>
      <c r="F79" s="82"/>
    </row>
    <row r="80" spans="1:6">
      <c r="A80" s="1">
        <v>1974</v>
      </c>
      <c r="C80" s="8"/>
      <c r="D80" s="73"/>
      <c r="F80" s="82"/>
    </row>
    <row r="81" spans="1:6">
      <c r="A81" s="1">
        <v>1975</v>
      </c>
      <c r="C81" s="8"/>
      <c r="D81" s="73"/>
      <c r="F81" s="82"/>
    </row>
    <row r="82" spans="1:6">
      <c r="A82" s="1">
        <v>1976</v>
      </c>
      <c r="C82" s="8"/>
      <c r="D82" s="73"/>
      <c r="F82" s="82"/>
    </row>
    <row r="83" spans="1:6">
      <c r="A83" s="1">
        <v>1977</v>
      </c>
      <c r="C83" s="8"/>
      <c r="D83" s="73"/>
      <c r="F83" s="82"/>
    </row>
    <row r="84" spans="1:6">
      <c r="A84" s="1">
        <v>1978</v>
      </c>
      <c r="C84" s="8"/>
      <c r="D84" s="73"/>
      <c r="F84" s="82"/>
    </row>
    <row r="85" spans="1:6">
      <c r="A85" s="1">
        <v>1979</v>
      </c>
      <c r="C85" s="8"/>
      <c r="D85" s="73"/>
      <c r="F85" s="82"/>
    </row>
    <row r="86" spans="1:6">
      <c r="A86" s="1">
        <v>1980</v>
      </c>
      <c r="C86" s="8"/>
      <c r="D86" s="73"/>
      <c r="F86" s="82"/>
    </row>
    <row r="87" spans="1:6">
      <c r="A87" s="1">
        <v>1981</v>
      </c>
      <c r="C87" s="8"/>
      <c r="D87" s="73"/>
      <c r="F87" s="82"/>
    </row>
    <row r="88" spans="1:6">
      <c r="A88" s="1">
        <v>1982</v>
      </c>
      <c r="C88" s="8"/>
      <c r="D88" s="73"/>
      <c r="F88" s="82"/>
    </row>
    <row r="89" spans="1:6">
      <c r="A89" s="1">
        <v>1983</v>
      </c>
      <c r="C89" s="8"/>
      <c r="D89" s="73"/>
      <c r="F89" s="82"/>
    </row>
    <row r="90" spans="1:6">
      <c r="A90" s="1">
        <v>1984</v>
      </c>
      <c r="C90" s="8"/>
      <c r="D90" s="73"/>
      <c r="F90" s="82"/>
    </row>
    <row r="91" spans="1:6">
      <c r="A91" s="1">
        <v>1985</v>
      </c>
      <c r="C91" s="8"/>
      <c r="D91" s="73"/>
      <c r="F91" s="82"/>
    </row>
    <row r="92" spans="1:6">
      <c r="A92" s="1">
        <v>1986</v>
      </c>
      <c r="C92" s="8"/>
      <c r="D92" s="73"/>
      <c r="F92" s="82"/>
    </row>
    <row r="93" spans="1:6">
      <c r="A93" s="1">
        <v>1987</v>
      </c>
      <c r="C93" s="8"/>
      <c r="D93" s="73"/>
      <c r="F93" s="82"/>
    </row>
    <row r="94" spans="1:6">
      <c r="A94" s="1">
        <v>1988</v>
      </c>
      <c r="C94" s="8"/>
      <c r="D94" s="73"/>
      <c r="F94" s="82"/>
    </row>
    <row r="95" spans="1:6">
      <c r="A95" s="1">
        <v>1989</v>
      </c>
      <c r="C95" s="8"/>
      <c r="D95" s="73"/>
      <c r="F95" s="82"/>
    </row>
    <row r="96" spans="1:6">
      <c r="A96" s="1">
        <v>1990</v>
      </c>
      <c r="C96" s="20">
        <v>6</v>
      </c>
      <c r="D96" s="73"/>
      <c r="F96" s="82">
        <v>6.3</v>
      </c>
    </row>
    <row r="97" spans="1:6">
      <c r="A97" s="1">
        <v>1991</v>
      </c>
      <c r="C97" s="8"/>
      <c r="D97" s="73"/>
      <c r="F97" s="82"/>
    </row>
    <row r="98" spans="1:6">
      <c r="A98" s="1">
        <v>1992</v>
      </c>
      <c r="C98" s="8"/>
      <c r="D98" s="73"/>
      <c r="F98" s="82"/>
    </row>
    <row r="99" spans="1:6">
      <c r="A99" s="1">
        <v>1993</v>
      </c>
      <c r="C99" s="8"/>
      <c r="D99" s="73"/>
      <c r="F99" s="82"/>
    </row>
    <row r="100" spans="1:6">
      <c r="A100" s="1">
        <v>1994</v>
      </c>
      <c r="C100" s="8"/>
      <c r="D100" s="73"/>
      <c r="F100" s="82"/>
    </row>
    <row r="101" spans="1:6">
      <c r="A101" s="1">
        <v>1995</v>
      </c>
      <c r="C101" s="8"/>
      <c r="D101" s="73"/>
      <c r="F101" s="82"/>
    </row>
    <row r="102" spans="1:6">
      <c r="A102" s="1">
        <v>1996</v>
      </c>
      <c r="C102" s="8"/>
      <c r="D102" s="73"/>
      <c r="F102" s="82"/>
    </row>
    <row r="103" spans="1:6">
      <c r="A103" s="1">
        <v>1997</v>
      </c>
      <c r="C103" s="8"/>
      <c r="D103" s="73"/>
      <c r="F103" s="82">
        <v>27.6</v>
      </c>
    </row>
    <row r="104" spans="1:6">
      <c r="A104" s="1">
        <v>1998</v>
      </c>
      <c r="C104" s="8"/>
      <c r="D104" s="73"/>
      <c r="F104" s="82"/>
    </row>
    <row r="105" spans="1:6">
      <c r="A105" s="1">
        <v>1999</v>
      </c>
      <c r="C105" s="8"/>
      <c r="D105" s="73"/>
      <c r="F105" s="82"/>
    </row>
    <row r="106" spans="1:6">
      <c r="A106" s="1">
        <v>2000</v>
      </c>
      <c r="C106" s="8"/>
      <c r="D106" s="73">
        <v>27.1</v>
      </c>
      <c r="F106" s="82"/>
    </row>
    <row r="107" spans="1:6">
      <c r="A107" s="1">
        <v>2001</v>
      </c>
      <c r="C107" s="8"/>
      <c r="D107" s="73"/>
      <c r="F107" s="82"/>
    </row>
    <row r="108" spans="1:6">
      <c r="A108" s="1">
        <v>2002</v>
      </c>
      <c r="C108" s="8"/>
      <c r="D108" s="73"/>
      <c r="F108" s="82"/>
    </row>
    <row r="109" spans="1:6">
      <c r="A109" s="1">
        <v>2003</v>
      </c>
      <c r="C109" s="8"/>
      <c r="D109" s="73"/>
      <c r="F109" s="82"/>
    </row>
    <row r="110" spans="1:6">
      <c r="A110" s="1">
        <v>2004</v>
      </c>
      <c r="C110" s="8"/>
      <c r="D110" s="73"/>
      <c r="F110" s="82"/>
    </row>
    <row r="111" spans="1:6">
      <c r="A111" s="1">
        <v>2005</v>
      </c>
      <c r="C111" s="20">
        <v>33.700000000000003</v>
      </c>
      <c r="D111" s="73">
        <v>59.7</v>
      </c>
      <c r="F111" s="82"/>
    </row>
    <row r="112" spans="1:6">
      <c r="A112" s="1">
        <v>2006</v>
      </c>
      <c r="C112" s="8"/>
      <c r="D112" s="73"/>
      <c r="F112" s="82"/>
    </row>
    <row r="113" spans="1:6">
      <c r="A113" s="1">
        <v>2007</v>
      </c>
      <c r="C113" s="8"/>
      <c r="D113" s="73"/>
      <c r="F113" s="82"/>
    </row>
    <row r="114" spans="1:6">
      <c r="A114" s="1">
        <v>2008</v>
      </c>
      <c r="C114" s="8"/>
      <c r="D114" s="73">
        <v>66.099999999999994</v>
      </c>
      <c r="F114" s="82"/>
    </row>
    <row r="115" spans="1:6">
      <c r="A115" s="1">
        <v>2009</v>
      </c>
      <c r="C115" s="8"/>
      <c r="D115" s="73">
        <v>60.8</v>
      </c>
      <c r="F115" s="82"/>
    </row>
    <row r="116" spans="1:6">
      <c r="A116" s="1">
        <v>2010</v>
      </c>
      <c r="C116" s="8"/>
      <c r="D116" s="73">
        <v>60.8</v>
      </c>
      <c r="F116" s="82"/>
    </row>
    <row r="117" spans="1:6">
      <c r="A117" s="1">
        <v>2011</v>
      </c>
      <c r="C117" s="8"/>
      <c r="D117" s="73">
        <v>60.5</v>
      </c>
      <c r="F117" s="82"/>
    </row>
    <row r="118" spans="1:6">
      <c r="A118" s="1">
        <v>2012</v>
      </c>
      <c r="C118" s="8"/>
      <c r="D118" s="82"/>
      <c r="F118" s="82"/>
    </row>
    <row r="119" spans="1:6">
      <c r="A119" s="1">
        <v>2013</v>
      </c>
      <c r="C119" s="8"/>
      <c r="D119" s="82"/>
      <c r="F119" s="82">
        <v>36.6</v>
      </c>
    </row>
    <row r="120" spans="1:6">
      <c r="D120" s="73"/>
      <c r="F120" s="82"/>
    </row>
    <row r="121" spans="1:6">
      <c r="A121" s="57" t="s">
        <v>257</v>
      </c>
      <c r="C121" s="7" t="s">
        <v>35</v>
      </c>
      <c r="D121" s="76" t="s">
        <v>35</v>
      </c>
      <c r="F121" s="82" t="s">
        <v>35</v>
      </c>
    </row>
    <row r="122" spans="1:6" ht="45">
      <c r="A122" s="58" t="s">
        <v>94</v>
      </c>
      <c r="C122" s="7" t="s">
        <v>259</v>
      </c>
      <c r="D122" s="76" t="s">
        <v>259</v>
      </c>
      <c r="F122" s="76" t="s">
        <v>300</v>
      </c>
    </row>
    <row r="123" spans="1:6">
      <c r="A123" s="58" t="s">
        <v>255</v>
      </c>
      <c r="C123" s="7"/>
    </row>
    <row r="124" spans="1:6">
      <c r="A124" s="59" t="s">
        <v>256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5"/>
  <sheetViews>
    <sheetView workbookViewId="0">
      <pane xSplit="1" ySplit="5" topLeftCell="B145" activePane="bottomRight" state="frozen"/>
      <selection pane="topRight" activeCell="B1" sqref="B1"/>
      <selection pane="bottomLeft" activeCell="A6" sqref="A6"/>
      <selection pane="bottomRight" activeCell="AF150" sqref="AF150:AH151"/>
    </sheetView>
  </sheetViews>
  <sheetFormatPr baseColWidth="10" defaultRowHeight="15" x14ac:dyDescent="0"/>
  <cols>
    <col min="1" max="1" width="17.1640625" customWidth="1"/>
    <col min="2" max="2" width="2.6640625" customWidth="1"/>
    <col min="6" max="6" width="15.5" customWidth="1"/>
    <col min="15" max="15" width="1.83203125" customWidth="1"/>
    <col min="16" max="16" width="19.33203125" customWidth="1"/>
    <col min="17" max="17" width="16.5" customWidth="1"/>
    <col min="18" max="18" width="2.6640625" customWidth="1"/>
  </cols>
  <sheetData>
    <row r="1" spans="1:38" ht="23">
      <c r="A1" s="35" t="s">
        <v>227</v>
      </c>
    </row>
    <row r="2" spans="1:38" ht="17" customHeight="1">
      <c r="A2" s="2"/>
    </row>
    <row r="3" spans="1:38" s="11" customFormat="1">
      <c r="A3" s="36"/>
      <c r="C3" s="148" t="s">
        <v>239</v>
      </c>
      <c r="D3" s="152"/>
      <c r="E3" s="152"/>
      <c r="F3" s="152"/>
      <c r="G3" s="152"/>
      <c r="H3" s="152"/>
      <c r="I3" s="152"/>
      <c r="J3" s="152"/>
      <c r="K3" s="152"/>
      <c r="L3" s="152"/>
      <c r="M3" s="152"/>
      <c r="N3" s="149"/>
      <c r="P3" s="148" t="s">
        <v>240</v>
      </c>
      <c r="Q3" s="149"/>
      <c r="S3" s="148"/>
      <c r="T3" s="152"/>
      <c r="U3" s="152"/>
      <c r="V3" s="152"/>
      <c r="W3" s="152"/>
      <c r="X3" s="152"/>
      <c r="Y3" s="152"/>
      <c r="Z3" s="152"/>
      <c r="AA3" s="149"/>
      <c r="AC3" s="148" t="s">
        <v>240</v>
      </c>
      <c r="AD3" s="149"/>
      <c r="AF3" s="144" t="s">
        <v>296</v>
      </c>
      <c r="AG3" s="145"/>
      <c r="AH3" s="145"/>
    </row>
    <row r="4" spans="1:38" ht="32" customHeight="1">
      <c r="A4" s="3" t="s">
        <v>0</v>
      </c>
      <c r="C4" s="129" t="s">
        <v>51</v>
      </c>
      <c r="D4" s="129"/>
      <c r="E4" s="129"/>
      <c r="F4" s="129" t="s">
        <v>114</v>
      </c>
      <c r="G4" s="129"/>
      <c r="H4" s="129"/>
      <c r="I4" s="129" t="s">
        <v>115</v>
      </c>
      <c r="J4" s="129"/>
      <c r="K4" s="129"/>
      <c r="L4" s="129" t="s">
        <v>116</v>
      </c>
      <c r="M4" s="129"/>
      <c r="N4" s="129"/>
      <c r="P4" s="37" t="s">
        <v>2</v>
      </c>
      <c r="Q4" s="37" t="s">
        <v>3</v>
      </c>
      <c r="S4" s="143" t="s">
        <v>111</v>
      </c>
      <c r="T4" s="143"/>
      <c r="U4" s="143"/>
      <c r="V4" s="143" t="s">
        <v>112</v>
      </c>
      <c r="W4" s="143"/>
      <c r="X4" s="143"/>
      <c r="Y4" s="130" t="s">
        <v>1</v>
      </c>
      <c r="Z4" s="130"/>
      <c r="AA4" s="130"/>
      <c r="AC4" s="131" t="s">
        <v>294</v>
      </c>
      <c r="AD4" s="133"/>
      <c r="AF4" s="81" t="s">
        <v>50</v>
      </c>
      <c r="AG4" s="81" t="s">
        <v>297</v>
      </c>
      <c r="AH4" s="83" t="s">
        <v>298</v>
      </c>
    </row>
    <row r="5" spans="1:38" ht="45">
      <c r="A5" s="1"/>
      <c r="C5" s="5" t="s">
        <v>25</v>
      </c>
      <c r="D5" s="5" t="s">
        <v>26</v>
      </c>
      <c r="E5" s="5" t="s">
        <v>27</v>
      </c>
      <c r="F5" s="10" t="s">
        <v>25</v>
      </c>
      <c r="G5" s="10" t="s">
        <v>26</v>
      </c>
      <c r="H5" s="10" t="s">
        <v>27</v>
      </c>
      <c r="I5" s="10" t="s">
        <v>25</v>
      </c>
      <c r="J5" s="10" t="s">
        <v>26</v>
      </c>
      <c r="K5" s="10" t="s">
        <v>27</v>
      </c>
      <c r="L5" s="10" t="s">
        <v>25</v>
      </c>
      <c r="M5" s="10" t="s">
        <v>26</v>
      </c>
      <c r="N5" s="10" t="s">
        <v>27</v>
      </c>
      <c r="O5" s="5"/>
      <c r="P5" s="5" t="s">
        <v>28</v>
      </c>
      <c r="Q5" s="5"/>
      <c r="R5" s="5"/>
      <c r="S5" s="10" t="s">
        <v>25</v>
      </c>
      <c r="T5" s="10" t="s">
        <v>26</v>
      </c>
      <c r="U5" s="10" t="s">
        <v>27</v>
      </c>
      <c r="V5" s="10" t="s">
        <v>25</v>
      </c>
      <c r="W5" s="10" t="s">
        <v>26</v>
      </c>
      <c r="X5" s="10" t="s">
        <v>27</v>
      </c>
      <c r="Y5" s="10" t="s">
        <v>25</v>
      </c>
      <c r="Z5" s="10" t="s">
        <v>26</v>
      </c>
      <c r="AA5" s="10" t="s">
        <v>27</v>
      </c>
      <c r="AB5" s="5"/>
      <c r="AC5" t="s">
        <v>292</v>
      </c>
      <c r="AE5" s="5"/>
      <c r="AF5" s="5"/>
      <c r="AG5" s="5"/>
      <c r="AH5" s="5"/>
      <c r="AI5" s="5"/>
      <c r="AJ5" s="5"/>
      <c r="AK5" s="5"/>
      <c r="AL5" s="5"/>
    </row>
    <row r="6" spans="1:38">
      <c r="A6" s="1">
        <v>1869</v>
      </c>
      <c r="C6" s="5"/>
      <c r="D6" s="5"/>
      <c r="E6" s="5"/>
      <c r="F6" s="10"/>
      <c r="G6" s="10"/>
      <c r="H6" s="10"/>
      <c r="I6" s="10"/>
      <c r="J6" s="10"/>
      <c r="K6" s="10"/>
      <c r="L6" s="10"/>
      <c r="M6" s="10"/>
      <c r="N6" s="10"/>
      <c r="O6" s="5"/>
      <c r="P6" s="5"/>
      <c r="Q6" s="5"/>
      <c r="R6" s="5"/>
      <c r="S6" s="10">
        <v>1803.8</v>
      </c>
      <c r="T6" s="10">
        <v>923.4</v>
      </c>
      <c r="U6" s="10">
        <v>880.4</v>
      </c>
      <c r="V6" s="10">
        <v>1269</v>
      </c>
      <c r="W6" s="10">
        <v>650.9</v>
      </c>
      <c r="X6" s="10">
        <v>618.1</v>
      </c>
      <c r="Y6" s="10">
        <v>923</v>
      </c>
      <c r="Z6" s="10">
        <v>560</v>
      </c>
      <c r="AA6" s="10">
        <v>363</v>
      </c>
      <c r="AB6" s="5"/>
      <c r="AC6" s="77"/>
      <c r="AD6" s="77"/>
      <c r="AE6" s="5"/>
      <c r="AF6" s="77"/>
      <c r="AG6" s="77"/>
      <c r="AH6" s="77"/>
      <c r="AI6" s="5"/>
      <c r="AJ6" s="5"/>
      <c r="AK6" s="5"/>
      <c r="AL6" s="5"/>
    </row>
    <row r="7" spans="1:38">
      <c r="A7" s="1">
        <v>1870</v>
      </c>
      <c r="C7" s="5"/>
      <c r="D7" s="5"/>
      <c r="E7" s="5"/>
      <c r="F7" s="10"/>
      <c r="G7" s="10"/>
      <c r="H7" s="10"/>
      <c r="I7" s="10"/>
      <c r="J7" s="10"/>
      <c r="K7" s="10"/>
      <c r="L7" s="10"/>
      <c r="M7" s="10"/>
      <c r="N7" s="10"/>
      <c r="O7" s="5"/>
      <c r="P7" s="5"/>
      <c r="Q7" s="5"/>
      <c r="R7" s="5"/>
      <c r="S7" s="10"/>
      <c r="T7" s="10"/>
      <c r="U7" s="10"/>
      <c r="V7" s="10"/>
      <c r="W7" s="10"/>
      <c r="X7" s="10"/>
      <c r="Y7" s="10"/>
      <c r="Z7" s="10"/>
      <c r="AA7" s="10"/>
      <c r="AB7" s="5"/>
      <c r="AC7" s="77"/>
      <c r="AD7" s="77"/>
      <c r="AE7" s="5"/>
      <c r="AF7" s="77"/>
      <c r="AG7" s="77"/>
      <c r="AH7" s="77"/>
      <c r="AI7" s="5"/>
      <c r="AJ7" s="5"/>
      <c r="AK7" s="5"/>
      <c r="AL7" s="5"/>
    </row>
    <row r="8" spans="1:38">
      <c r="A8" s="1">
        <v>1871</v>
      </c>
      <c r="C8" s="5"/>
      <c r="D8" s="5"/>
      <c r="E8" s="5"/>
      <c r="F8" s="10"/>
      <c r="G8" s="10"/>
      <c r="H8" s="10"/>
      <c r="I8" s="10"/>
      <c r="J8" s="10"/>
      <c r="K8" s="10"/>
      <c r="L8" s="10"/>
      <c r="M8" s="10"/>
      <c r="N8" s="10"/>
      <c r="O8" s="5"/>
      <c r="P8" s="5"/>
      <c r="Q8" s="5"/>
      <c r="R8" s="5"/>
      <c r="S8" s="10"/>
      <c r="T8" s="10"/>
      <c r="U8" s="10"/>
      <c r="V8" s="10"/>
      <c r="W8" s="10"/>
      <c r="X8" s="10"/>
      <c r="Y8" s="10"/>
      <c r="Z8" s="10"/>
      <c r="AA8" s="10"/>
      <c r="AB8" s="5"/>
      <c r="AC8" s="77"/>
      <c r="AD8" s="77"/>
      <c r="AE8" s="5"/>
      <c r="AF8" s="77"/>
      <c r="AG8" s="77"/>
      <c r="AH8" s="77"/>
      <c r="AI8" s="5"/>
      <c r="AJ8" s="5"/>
      <c r="AK8" s="5"/>
      <c r="AL8" s="5"/>
    </row>
    <row r="9" spans="1:38">
      <c r="A9" s="1">
        <v>1872</v>
      </c>
      <c r="C9" s="5"/>
      <c r="D9" s="5"/>
      <c r="E9" s="5"/>
      <c r="F9" s="10"/>
      <c r="G9" s="10"/>
      <c r="H9" s="10"/>
      <c r="I9" s="10"/>
      <c r="J9" s="10"/>
      <c r="K9" s="10"/>
      <c r="L9" s="10"/>
      <c r="M9" s="10"/>
      <c r="N9" s="10"/>
      <c r="O9" s="5"/>
      <c r="P9" s="5"/>
      <c r="Q9" s="5"/>
      <c r="R9" s="5"/>
      <c r="S9" s="10"/>
      <c r="T9" s="10"/>
      <c r="U9" s="10"/>
      <c r="V9" s="10"/>
      <c r="W9" s="10"/>
      <c r="X9" s="10"/>
      <c r="Y9" s="10"/>
      <c r="Z9" s="10"/>
      <c r="AA9" s="10"/>
      <c r="AB9" s="5"/>
      <c r="AC9" s="77"/>
      <c r="AD9" s="77"/>
      <c r="AE9" s="5"/>
      <c r="AF9" s="77"/>
      <c r="AG9" s="77"/>
      <c r="AH9" s="77"/>
      <c r="AI9" s="5"/>
      <c r="AJ9" s="5"/>
      <c r="AK9" s="5"/>
      <c r="AL9" s="5"/>
    </row>
    <row r="10" spans="1:38">
      <c r="A10" s="1">
        <v>1873</v>
      </c>
      <c r="C10" s="5"/>
      <c r="D10" s="5"/>
      <c r="E10" s="5"/>
      <c r="F10" s="10"/>
      <c r="G10" s="10"/>
      <c r="H10" s="10"/>
      <c r="I10" s="10"/>
      <c r="J10" s="10"/>
      <c r="K10" s="10"/>
      <c r="L10" s="10"/>
      <c r="M10" s="10"/>
      <c r="N10" s="10"/>
      <c r="O10" s="5"/>
      <c r="P10" s="5"/>
      <c r="Q10" s="5"/>
      <c r="R10" s="5"/>
      <c r="S10" s="10"/>
      <c r="T10" s="10"/>
      <c r="U10" s="10"/>
      <c r="V10" s="10"/>
      <c r="W10" s="10"/>
      <c r="X10" s="10"/>
      <c r="Y10" s="10"/>
      <c r="Z10" s="10"/>
      <c r="AA10" s="10"/>
      <c r="AB10" s="5"/>
      <c r="AC10" s="77"/>
      <c r="AD10" s="77"/>
      <c r="AE10" s="5"/>
      <c r="AF10" s="77"/>
      <c r="AG10" s="77"/>
      <c r="AH10" s="77"/>
      <c r="AI10" s="5"/>
      <c r="AJ10" s="5"/>
      <c r="AK10" s="5"/>
      <c r="AL10" s="5"/>
    </row>
    <row r="11" spans="1:38">
      <c r="A11" s="1">
        <v>1874</v>
      </c>
      <c r="C11" s="5"/>
      <c r="D11" s="5"/>
      <c r="E11" s="5"/>
      <c r="F11" s="10"/>
      <c r="G11" s="10"/>
      <c r="H11" s="10"/>
      <c r="I11" s="10"/>
      <c r="J11" s="10"/>
      <c r="K11" s="10"/>
      <c r="L11" s="10"/>
      <c r="M11" s="10"/>
      <c r="N11" s="10"/>
      <c r="O11" s="5"/>
      <c r="P11" s="5"/>
      <c r="Q11" s="5"/>
      <c r="R11" s="5"/>
      <c r="S11" s="10"/>
      <c r="T11" s="10"/>
      <c r="U11" s="10"/>
      <c r="V11" s="10"/>
      <c r="W11" s="10"/>
      <c r="X11" s="10"/>
      <c r="Y11" s="10"/>
      <c r="Z11" s="10"/>
      <c r="AA11" s="10"/>
      <c r="AB11" s="5"/>
      <c r="AC11" s="77"/>
      <c r="AD11" s="77"/>
      <c r="AE11" s="5"/>
      <c r="AF11" s="77"/>
      <c r="AG11" s="77"/>
      <c r="AH11" s="77"/>
      <c r="AI11" s="5"/>
      <c r="AJ11" s="5"/>
      <c r="AK11" s="5"/>
      <c r="AL11" s="5"/>
    </row>
    <row r="12" spans="1:38">
      <c r="A12" s="1">
        <v>1875</v>
      </c>
      <c r="C12" s="5"/>
      <c r="D12" s="5"/>
      <c r="E12" s="5"/>
      <c r="F12" s="10"/>
      <c r="G12" s="10"/>
      <c r="H12" s="10"/>
      <c r="I12" s="10"/>
      <c r="J12" s="10"/>
      <c r="K12" s="10"/>
      <c r="L12" s="10"/>
      <c r="M12" s="10"/>
      <c r="N12" s="10"/>
      <c r="O12" s="5"/>
      <c r="P12" s="5"/>
      <c r="Q12" s="5"/>
      <c r="R12" s="5"/>
      <c r="S12" s="10"/>
      <c r="T12" s="10"/>
      <c r="U12" s="10"/>
      <c r="V12" s="10"/>
      <c r="W12" s="10"/>
      <c r="X12" s="10"/>
      <c r="Y12" s="10"/>
      <c r="Z12" s="10"/>
      <c r="AA12" s="10"/>
      <c r="AB12" s="5"/>
      <c r="AC12" s="77"/>
      <c r="AD12" s="77"/>
      <c r="AE12" s="5"/>
      <c r="AF12" s="77"/>
      <c r="AG12" s="77"/>
      <c r="AH12" s="77"/>
      <c r="AI12" s="5"/>
      <c r="AJ12" s="5"/>
      <c r="AK12" s="5"/>
      <c r="AL12" s="5"/>
    </row>
    <row r="13" spans="1:38">
      <c r="A13" s="1">
        <v>1876</v>
      </c>
      <c r="C13" s="5"/>
      <c r="D13" s="5"/>
      <c r="E13" s="5"/>
      <c r="F13" s="10"/>
      <c r="G13" s="10"/>
      <c r="H13" s="10"/>
      <c r="I13" s="10"/>
      <c r="J13" s="10"/>
      <c r="K13" s="10"/>
      <c r="L13" s="10"/>
      <c r="M13" s="10"/>
      <c r="N13" s="10"/>
      <c r="O13" s="5"/>
      <c r="P13" s="5"/>
      <c r="Q13" s="5"/>
      <c r="R13" s="5"/>
      <c r="S13" s="10"/>
      <c r="T13" s="10"/>
      <c r="U13" s="10"/>
      <c r="V13" s="10"/>
      <c r="W13" s="10"/>
      <c r="X13" s="10"/>
      <c r="Y13" s="10"/>
      <c r="Z13" s="10"/>
      <c r="AA13" s="10"/>
      <c r="AB13" s="5"/>
      <c r="AC13" s="77"/>
      <c r="AD13" s="77"/>
      <c r="AE13" s="5"/>
      <c r="AF13" s="77"/>
      <c r="AG13" s="77"/>
      <c r="AH13" s="77"/>
      <c r="AI13" s="5"/>
      <c r="AJ13" s="5"/>
      <c r="AK13" s="5"/>
      <c r="AL13" s="5"/>
    </row>
    <row r="14" spans="1:38">
      <c r="A14" s="1">
        <v>1877</v>
      </c>
      <c r="C14" s="5"/>
      <c r="D14" s="5"/>
      <c r="E14" s="5"/>
      <c r="F14" s="10"/>
      <c r="G14" s="10"/>
      <c r="H14" s="10"/>
      <c r="I14" s="10"/>
      <c r="J14" s="10"/>
      <c r="K14" s="10"/>
      <c r="L14" s="10"/>
      <c r="M14" s="10"/>
      <c r="N14" s="10"/>
      <c r="O14" s="5"/>
      <c r="P14" s="5"/>
      <c r="Q14" s="5"/>
      <c r="R14" s="5"/>
      <c r="S14" s="10"/>
      <c r="T14" s="10"/>
      <c r="U14" s="10"/>
      <c r="V14" s="10"/>
      <c r="W14" s="10"/>
      <c r="X14" s="10"/>
      <c r="Y14" s="10"/>
      <c r="Z14" s="10"/>
      <c r="AA14" s="10"/>
      <c r="AB14" s="5"/>
      <c r="AC14" s="77"/>
      <c r="AD14" s="77"/>
      <c r="AE14" s="5"/>
      <c r="AF14" s="77"/>
      <c r="AG14" s="77"/>
      <c r="AH14" s="77"/>
      <c r="AI14" s="5"/>
      <c r="AJ14" s="5"/>
      <c r="AK14" s="5"/>
      <c r="AL14" s="5"/>
    </row>
    <row r="15" spans="1:38">
      <c r="A15" s="1">
        <v>1878</v>
      </c>
      <c r="C15" s="5"/>
      <c r="D15" s="5"/>
      <c r="E15" s="5"/>
      <c r="F15" s="10"/>
      <c r="G15" s="10"/>
      <c r="H15" s="10"/>
      <c r="I15" s="10"/>
      <c r="J15" s="10"/>
      <c r="K15" s="10"/>
      <c r="L15" s="10"/>
      <c r="M15" s="10"/>
      <c r="N15" s="10"/>
      <c r="O15" s="5"/>
      <c r="P15" s="5"/>
      <c r="Q15" s="5"/>
      <c r="R15" s="5"/>
      <c r="S15" s="10"/>
      <c r="T15" s="10"/>
      <c r="U15" s="10"/>
      <c r="V15" s="10"/>
      <c r="W15" s="10"/>
      <c r="X15" s="10"/>
      <c r="Y15" s="10"/>
      <c r="Z15" s="10"/>
      <c r="AA15" s="10"/>
      <c r="AB15" s="5"/>
      <c r="AC15" s="77"/>
      <c r="AD15" s="77"/>
      <c r="AE15" s="5"/>
      <c r="AF15" s="77"/>
      <c r="AG15" s="77"/>
      <c r="AH15" s="77"/>
      <c r="AI15" s="5"/>
      <c r="AJ15" s="5"/>
      <c r="AK15" s="5"/>
      <c r="AL15" s="5"/>
    </row>
    <row r="16" spans="1:38">
      <c r="A16" s="1">
        <v>1879</v>
      </c>
      <c r="C16" s="5"/>
      <c r="D16" s="5"/>
      <c r="E16" s="5"/>
      <c r="F16" s="10"/>
      <c r="G16" s="10"/>
      <c r="H16" s="10"/>
      <c r="I16" s="10"/>
      <c r="J16" s="10"/>
      <c r="K16" s="10"/>
      <c r="L16" s="10"/>
      <c r="M16" s="10"/>
      <c r="N16" s="10"/>
      <c r="O16" s="5"/>
      <c r="P16" s="5"/>
      <c r="Q16" s="5"/>
      <c r="R16" s="5"/>
      <c r="S16" s="10"/>
      <c r="T16" s="10"/>
      <c r="U16" s="10"/>
      <c r="V16" s="10"/>
      <c r="W16" s="10"/>
      <c r="X16" s="10"/>
      <c r="Y16" s="10"/>
      <c r="Z16" s="10"/>
      <c r="AA16" s="10"/>
      <c r="AB16" s="5"/>
      <c r="AC16" s="77"/>
      <c r="AD16" s="77"/>
      <c r="AE16" s="5"/>
      <c r="AF16" s="77"/>
      <c r="AG16" s="77"/>
      <c r="AH16" s="77"/>
      <c r="AI16" s="5"/>
      <c r="AJ16" s="5"/>
      <c r="AK16" s="5"/>
      <c r="AL16" s="5"/>
    </row>
    <row r="17" spans="1:38">
      <c r="A17" s="1">
        <v>1880</v>
      </c>
      <c r="C17" s="5"/>
      <c r="D17" s="5"/>
      <c r="E17" s="5"/>
      <c r="F17" s="10"/>
      <c r="G17" s="10"/>
      <c r="H17" s="10"/>
      <c r="I17" s="10"/>
      <c r="J17" s="10"/>
      <c r="K17" s="10"/>
      <c r="L17" s="10"/>
      <c r="M17" s="10"/>
      <c r="N17" s="10"/>
      <c r="O17" s="5"/>
      <c r="P17" s="5"/>
      <c r="Q17" s="5"/>
      <c r="R17" s="5"/>
      <c r="S17" s="10"/>
      <c r="T17" s="10"/>
      <c r="U17" s="10"/>
      <c r="V17" s="10"/>
      <c r="W17" s="10"/>
      <c r="X17" s="10"/>
      <c r="Y17" s="10"/>
      <c r="Z17" s="10"/>
      <c r="AA17" s="10"/>
      <c r="AB17" s="5"/>
      <c r="AC17" s="77"/>
      <c r="AD17" s="77"/>
      <c r="AE17" s="5"/>
      <c r="AF17" s="77"/>
      <c r="AG17" s="77"/>
      <c r="AH17" s="77"/>
      <c r="AI17" s="5"/>
      <c r="AJ17" s="5"/>
      <c r="AK17" s="5"/>
      <c r="AL17" s="5"/>
    </row>
    <row r="18" spans="1:38">
      <c r="A18" s="1">
        <v>1881</v>
      </c>
      <c r="C18" s="5"/>
      <c r="D18" s="5"/>
      <c r="E18" s="5"/>
      <c r="F18" s="10"/>
      <c r="G18" s="10"/>
      <c r="H18" s="10"/>
      <c r="I18" s="10"/>
      <c r="J18" s="10"/>
      <c r="K18" s="10"/>
      <c r="L18" s="10"/>
      <c r="M18" s="10"/>
      <c r="N18" s="10"/>
      <c r="O18" s="5"/>
      <c r="P18" s="5"/>
      <c r="Q18" s="5"/>
      <c r="R18" s="5"/>
      <c r="S18" s="10"/>
      <c r="T18" s="10"/>
      <c r="U18" s="10"/>
      <c r="V18" s="10"/>
      <c r="W18" s="10"/>
      <c r="X18" s="10"/>
      <c r="Y18" s="10"/>
      <c r="Z18" s="10"/>
      <c r="AA18" s="10"/>
      <c r="AB18" s="5"/>
      <c r="AC18" s="77"/>
      <c r="AD18" s="77"/>
      <c r="AE18" s="5"/>
      <c r="AF18" s="77"/>
      <c r="AG18" s="77"/>
      <c r="AH18" s="77"/>
      <c r="AI18" s="5"/>
      <c r="AJ18" s="5"/>
      <c r="AK18" s="5"/>
      <c r="AL18" s="5"/>
    </row>
    <row r="19" spans="1:38">
      <c r="A19" s="1">
        <v>1882</v>
      </c>
      <c r="C19" s="5"/>
      <c r="D19" s="5"/>
      <c r="E19" s="5"/>
      <c r="F19" s="10"/>
      <c r="G19" s="10"/>
      <c r="H19" s="10"/>
      <c r="I19" s="10"/>
      <c r="J19" s="10"/>
      <c r="K19" s="10"/>
      <c r="L19" s="10"/>
      <c r="M19" s="10"/>
      <c r="N19" s="10"/>
      <c r="O19" s="5"/>
      <c r="P19" s="5"/>
      <c r="Q19" s="5"/>
      <c r="R19" s="5"/>
      <c r="S19" s="10"/>
      <c r="T19" s="10"/>
      <c r="U19" s="10"/>
      <c r="V19" s="10"/>
      <c r="W19" s="10"/>
      <c r="X19" s="10"/>
      <c r="Y19" s="10"/>
      <c r="Z19" s="10"/>
      <c r="AA19" s="10"/>
      <c r="AB19" s="5"/>
      <c r="AC19" s="77"/>
      <c r="AD19" s="77"/>
      <c r="AE19" s="5"/>
      <c r="AF19" s="77"/>
      <c r="AG19" s="77"/>
      <c r="AH19" s="77"/>
      <c r="AI19" s="5"/>
      <c r="AJ19" s="5"/>
      <c r="AK19" s="5"/>
      <c r="AL19" s="5"/>
    </row>
    <row r="20" spans="1:38">
      <c r="A20" s="1">
        <v>1883</v>
      </c>
      <c r="C20" s="5"/>
      <c r="D20" s="5"/>
      <c r="E20" s="5"/>
      <c r="F20" s="10"/>
      <c r="G20" s="10"/>
      <c r="H20" s="10"/>
      <c r="I20" s="10"/>
      <c r="J20" s="10"/>
      <c r="K20" s="10"/>
      <c r="L20" s="10"/>
      <c r="M20" s="10"/>
      <c r="N20" s="10"/>
      <c r="O20" s="5"/>
      <c r="P20" s="5"/>
      <c r="Q20" s="5"/>
      <c r="R20" s="5"/>
      <c r="S20" s="10"/>
      <c r="T20" s="10"/>
      <c r="U20" s="10"/>
      <c r="V20" s="10"/>
      <c r="W20" s="10"/>
      <c r="X20" s="10"/>
      <c r="Y20" s="10"/>
      <c r="Z20" s="10"/>
      <c r="AA20" s="10"/>
      <c r="AB20" s="5"/>
      <c r="AC20" s="77"/>
      <c r="AD20" s="77"/>
      <c r="AE20" s="5"/>
      <c r="AF20" s="77"/>
      <c r="AG20" s="77"/>
      <c r="AH20" s="77"/>
      <c r="AI20" s="5"/>
      <c r="AJ20" s="5"/>
      <c r="AK20" s="5"/>
      <c r="AL20" s="5"/>
    </row>
    <row r="21" spans="1:38">
      <c r="A21" s="1">
        <v>1884</v>
      </c>
      <c r="C21" s="5"/>
      <c r="D21" s="5"/>
      <c r="E21" s="5"/>
      <c r="F21" s="10"/>
      <c r="G21" s="10"/>
      <c r="H21" s="10"/>
      <c r="I21" s="10"/>
      <c r="J21" s="10"/>
      <c r="K21" s="10"/>
      <c r="L21" s="10"/>
      <c r="M21" s="10"/>
      <c r="N21" s="10"/>
      <c r="O21" s="5"/>
      <c r="P21" s="5"/>
      <c r="Q21" s="5"/>
      <c r="R21" s="5"/>
      <c r="S21" s="10"/>
      <c r="T21" s="10"/>
      <c r="U21" s="10"/>
      <c r="V21" s="10"/>
      <c r="W21" s="10"/>
      <c r="X21" s="10"/>
      <c r="Y21" s="10"/>
      <c r="Z21" s="10"/>
      <c r="AA21" s="10"/>
      <c r="AB21" s="5"/>
      <c r="AC21" s="77"/>
      <c r="AD21" s="77"/>
      <c r="AE21" s="5"/>
      <c r="AF21" s="77"/>
      <c r="AG21" s="77"/>
      <c r="AH21" s="77"/>
      <c r="AI21" s="5"/>
      <c r="AJ21" s="5"/>
      <c r="AK21" s="5"/>
      <c r="AL21" s="5"/>
    </row>
    <row r="22" spans="1:38">
      <c r="A22" s="1">
        <v>1885</v>
      </c>
      <c r="C22" s="5"/>
      <c r="D22" s="5"/>
      <c r="E22" s="5"/>
      <c r="F22" s="10"/>
      <c r="G22" s="10"/>
      <c r="H22" s="10"/>
      <c r="I22" s="10"/>
      <c r="J22" s="10"/>
      <c r="K22" s="10"/>
      <c r="L22" s="10"/>
      <c r="M22" s="10"/>
      <c r="N22" s="10"/>
      <c r="O22" s="5"/>
      <c r="P22" s="5"/>
      <c r="Q22" s="5"/>
      <c r="R22" s="5"/>
      <c r="S22" s="10"/>
      <c r="T22" s="10"/>
      <c r="U22" s="10"/>
      <c r="V22" s="10"/>
      <c r="W22" s="10"/>
      <c r="X22" s="10"/>
      <c r="Y22" s="10"/>
      <c r="Z22" s="10"/>
      <c r="AA22" s="10"/>
      <c r="AB22" s="5"/>
      <c r="AC22" s="77"/>
      <c r="AD22" s="77"/>
      <c r="AE22" s="5"/>
      <c r="AF22" s="77"/>
      <c r="AG22" s="77"/>
      <c r="AH22" s="77"/>
      <c r="AI22" s="5"/>
      <c r="AJ22" s="5"/>
      <c r="AK22" s="5"/>
      <c r="AL22" s="5"/>
    </row>
    <row r="23" spans="1:38">
      <c r="A23" s="1">
        <v>1886</v>
      </c>
      <c r="C23" s="5"/>
      <c r="D23" s="5"/>
      <c r="E23" s="5"/>
      <c r="F23" s="10"/>
      <c r="G23" s="10"/>
      <c r="H23" s="10"/>
      <c r="I23" s="10"/>
      <c r="J23" s="10"/>
      <c r="K23" s="10"/>
      <c r="L23" s="10"/>
      <c r="M23" s="10"/>
      <c r="N23" s="10"/>
      <c r="O23" s="5"/>
      <c r="P23" s="5"/>
      <c r="Q23" s="5"/>
      <c r="R23" s="5"/>
      <c r="S23" s="10"/>
      <c r="T23" s="10"/>
      <c r="U23" s="10"/>
      <c r="V23" s="10"/>
      <c r="W23" s="10"/>
      <c r="X23" s="10"/>
      <c r="Y23" s="10"/>
      <c r="Z23" s="10"/>
      <c r="AA23" s="10"/>
      <c r="AB23" s="5"/>
      <c r="AC23" s="77"/>
      <c r="AD23" s="77"/>
      <c r="AE23" s="5"/>
      <c r="AF23" s="77"/>
      <c r="AG23" s="77"/>
      <c r="AH23" s="77"/>
      <c r="AI23" s="5"/>
      <c r="AJ23" s="5"/>
      <c r="AK23" s="5"/>
      <c r="AL23" s="5"/>
    </row>
    <row r="24" spans="1:38">
      <c r="A24" s="1">
        <v>1887</v>
      </c>
      <c r="C24" s="5"/>
      <c r="D24" s="5"/>
      <c r="E24" s="5"/>
      <c r="F24" s="10"/>
      <c r="G24" s="10"/>
      <c r="H24" s="10"/>
      <c r="I24" s="10"/>
      <c r="J24" s="10"/>
      <c r="K24" s="10"/>
      <c r="L24" s="10"/>
      <c r="M24" s="10"/>
      <c r="N24" s="10"/>
      <c r="O24" s="5"/>
      <c r="P24" s="5"/>
      <c r="Q24" s="5"/>
      <c r="R24" s="5"/>
      <c r="S24" s="10"/>
      <c r="T24" s="10"/>
      <c r="U24" s="10"/>
      <c r="V24" s="10"/>
      <c r="W24" s="10"/>
      <c r="X24" s="10"/>
      <c r="Y24" s="10"/>
      <c r="Z24" s="10"/>
      <c r="AA24" s="10"/>
      <c r="AB24" s="5"/>
      <c r="AC24" s="77"/>
      <c r="AD24" s="77"/>
      <c r="AE24" s="5"/>
      <c r="AF24" s="77"/>
      <c r="AG24" s="77"/>
      <c r="AH24" s="77"/>
      <c r="AI24" s="5"/>
      <c r="AJ24" s="5"/>
      <c r="AK24" s="5"/>
      <c r="AL24" s="5"/>
    </row>
    <row r="25" spans="1:38">
      <c r="A25" s="1">
        <v>1888</v>
      </c>
      <c r="C25" s="5"/>
      <c r="D25" s="5"/>
      <c r="E25" s="5"/>
      <c r="F25" s="10"/>
      <c r="G25" s="10"/>
      <c r="H25" s="10"/>
      <c r="I25" s="10"/>
      <c r="J25" s="10"/>
      <c r="K25" s="10"/>
      <c r="L25" s="10"/>
      <c r="M25" s="10"/>
      <c r="N25" s="10"/>
      <c r="O25" s="5"/>
      <c r="P25" s="5"/>
      <c r="Q25" s="5"/>
      <c r="R25" s="5"/>
      <c r="S25" s="10"/>
      <c r="T25" s="10"/>
      <c r="U25" s="10"/>
      <c r="V25" s="10"/>
      <c r="W25" s="10"/>
      <c r="X25" s="10"/>
      <c r="Y25" s="10"/>
      <c r="Z25" s="10"/>
      <c r="AA25" s="10"/>
      <c r="AB25" s="5"/>
      <c r="AC25" s="77"/>
      <c r="AD25" s="77"/>
      <c r="AE25" s="5"/>
      <c r="AF25" s="77"/>
      <c r="AG25" s="77"/>
      <c r="AH25" s="77"/>
      <c r="AI25" s="5"/>
      <c r="AJ25" s="5"/>
      <c r="AK25" s="5"/>
      <c r="AL25" s="5"/>
    </row>
    <row r="26" spans="1:38">
      <c r="A26" s="1">
        <v>1889</v>
      </c>
      <c r="C26" s="5"/>
      <c r="D26" s="5"/>
      <c r="E26" s="5"/>
      <c r="F26" s="10"/>
      <c r="G26" s="10"/>
      <c r="H26" s="10"/>
      <c r="I26" s="10"/>
      <c r="J26" s="10"/>
      <c r="K26" s="10"/>
      <c r="L26" s="10"/>
      <c r="M26" s="10"/>
      <c r="N26" s="10"/>
      <c r="O26" s="5"/>
      <c r="P26" s="5"/>
      <c r="Q26" s="5"/>
      <c r="R26" s="5"/>
      <c r="S26" s="10"/>
      <c r="T26" s="10"/>
      <c r="U26" s="10"/>
      <c r="V26" s="10"/>
      <c r="W26" s="10"/>
      <c r="X26" s="10"/>
      <c r="Y26" s="10"/>
      <c r="Z26" s="10"/>
      <c r="AA26" s="10"/>
      <c r="AB26" s="5"/>
      <c r="AC26" s="77"/>
      <c r="AD26" s="77"/>
      <c r="AE26" s="5"/>
      <c r="AF26" s="77"/>
      <c r="AG26" s="77"/>
      <c r="AH26" s="77"/>
      <c r="AI26" s="5"/>
      <c r="AJ26" s="5"/>
      <c r="AK26" s="5"/>
      <c r="AL26" s="5"/>
    </row>
    <row r="27" spans="1:38">
      <c r="A27" s="1">
        <v>1890</v>
      </c>
      <c r="C27" s="5"/>
      <c r="D27" s="5"/>
      <c r="E27" s="5"/>
      <c r="F27" s="10"/>
      <c r="G27" s="10"/>
      <c r="H27" s="10"/>
      <c r="I27" s="10"/>
      <c r="J27" s="10"/>
      <c r="K27" s="10"/>
      <c r="L27" s="10"/>
      <c r="M27" s="10"/>
      <c r="N27" s="10"/>
      <c r="O27" s="5"/>
      <c r="P27" s="5"/>
      <c r="Q27" s="5"/>
      <c r="R27" s="5"/>
      <c r="S27" s="10"/>
      <c r="T27" s="10"/>
      <c r="U27" s="10"/>
      <c r="V27" s="10"/>
      <c r="W27" s="10"/>
      <c r="X27" s="10"/>
      <c r="Y27" s="10"/>
      <c r="Z27" s="10"/>
      <c r="AA27" s="10"/>
      <c r="AB27" s="5"/>
      <c r="AC27" s="77"/>
      <c r="AD27" s="77"/>
      <c r="AE27" s="5"/>
      <c r="AF27" s="77"/>
      <c r="AG27" s="77"/>
      <c r="AH27" s="77"/>
      <c r="AI27" s="5"/>
      <c r="AJ27" s="5"/>
      <c r="AK27" s="5"/>
      <c r="AL27" s="5"/>
    </row>
    <row r="28" spans="1:38">
      <c r="A28" s="1">
        <v>1891</v>
      </c>
      <c r="C28" s="5"/>
      <c r="D28" s="5"/>
      <c r="E28" s="5"/>
      <c r="F28" s="10"/>
      <c r="G28" s="10"/>
      <c r="H28" s="10"/>
      <c r="I28" s="10"/>
      <c r="J28" s="10"/>
      <c r="K28" s="10"/>
      <c r="L28" s="10"/>
      <c r="M28" s="10"/>
      <c r="N28" s="10"/>
      <c r="O28" s="5"/>
      <c r="P28" s="5"/>
      <c r="Q28" s="5"/>
      <c r="R28" s="5"/>
      <c r="S28" s="10"/>
      <c r="T28" s="10"/>
      <c r="U28" s="10"/>
      <c r="V28" s="10"/>
      <c r="W28" s="10"/>
      <c r="X28" s="10"/>
      <c r="Y28" s="10"/>
      <c r="Z28" s="10"/>
      <c r="AA28" s="10"/>
      <c r="AB28" s="5"/>
      <c r="AC28" s="77"/>
      <c r="AD28" s="77"/>
      <c r="AE28" s="5"/>
      <c r="AF28" s="77"/>
      <c r="AG28" s="77"/>
      <c r="AH28" s="77"/>
      <c r="AI28" s="5"/>
      <c r="AJ28" s="5"/>
      <c r="AK28" s="5"/>
      <c r="AL28" s="5"/>
    </row>
    <row r="29" spans="1:38">
      <c r="A29" s="1">
        <v>1892</v>
      </c>
      <c r="C29" s="5"/>
      <c r="D29" s="5"/>
      <c r="E29" s="5"/>
      <c r="F29" s="10"/>
      <c r="G29" s="10"/>
      <c r="H29" s="10"/>
      <c r="I29" s="10"/>
      <c r="J29" s="10"/>
      <c r="K29" s="10"/>
      <c r="L29" s="10"/>
      <c r="M29" s="10"/>
      <c r="N29" s="10"/>
      <c r="O29" s="5"/>
      <c r="P29" s="5"/>
      <c r="Q29" s="5"/>
      <c r="R29" s="5"/>
      <c r="S29" s="10"/>
      <c r="T29" s="10"/>
      <c r="U29" s="10"/>
      <c r="V29" s="10"/>
      <c r="W29" s="10"/>
      <c r="X29" s="10"/>
      <c r="Y29" s="10"/>
      <c r="Z29" s="10"/>
      <c r="AA29" s="10"/>
      <c r="AB29" s="5"/>
      <c r="AC29" s="77"/>
      <c r="AD29" s="77"/>
      <c r="AE29" s="5"/>
      <c r="AF29" s="77"/>
      <c r="AG29" s="77"/>
      <c r="AH29" s="77"/>
      <c r="AI29" s="5"/>
      <c r="AJ29" s="5"/>
      <c r="AK29" s="5"/>
      <c r="AL29" s="5"/>
    </row>
    <row r="30" spans="1:38">
      <c r="A30" s="1">
        <v>1893</v>
      </c>
      <c r="C30" s="5"/>
      <c r="D30" s="5"/>
      <c r="E30" s="5"/>
      <c r="F30" s="10"/>
      <c r="G30" s="10"/>
      <c r="H30" s="10"/>
      <c r="I30" s="10"/>
      <c r="J30" s="10"/>
      <c r="K30" s="10"/>
      <c r="L30" s="10"/>
      <c r="M30" s="10"/>
      <c r="N30" s="10"/>
      <c r="O30" s="5"/>
      <c r="P30" s="5"/>
      <c r="Q30" s="5"/>
      <c r="R30" s="5"/>
      <c r="S30" s="10"/>
      <c r="T30" s="10"/>
      <c r="U30" s="10"/>
      <c r="V30" s="10"/>
      <c r="W30" s="10"/>
      <c r="X30" s="10"/>
      <c r="Y30" s="10"/>
      <c r="Z30" s="10"/>
      <c r="AA30" s="10"/>
      <c r="AB30" s="5"/>
      <c r="AC30" s="77"/>
      <c r="AD30" s="77"/>
      <c r="AE30" s="5"/>
      <c r="AF30" s="77"/>
      <c r="AG30" s="77"/>
      <c r="AH30" s="77"/>
      <c r="AI30" s="5"/>
      <c r="AJ30" s="5"/>
      <c r="AK30" s="5"/>
      <c r="AL30" s="5"/>
    </row>
    <row r="31" spans="1:38">
      <c r="A31" s="1">
        <v>1894</v>
      </c>
      <c r="C31" s="5"/>
      <c r="D31" s="5"/>
      <c r="E31" s="5"/>
      <c r="O31" s="5"/>
      <c r="P31" s="5"/>
      <c r="Q31" s="5"/>
      <c r="R31" s="5"/>
      <c r="AB31" s="5"/>
      <c r="AC31" s="77"/>
      <c r="AD31" s="77"/>
      <c r="AE31" s="5"/>
      <c r="AF31" s="77"/>
      <c r="AG31" s="77"/>
      <c r="AH31" s="77"/>
      <c r="AI31" s="5"/>
      <c r="AJ31" s="5"/>
      <c r="AK31" s="5"/>
      <c r="AL31" s="5"/>
    </row>
    <row r="32" spans="1:38">
      <c r="A32" s="1">
        <v>1895</v>
      </c>
      <c r="C32" s="5"/>
      <c r="D32" s="5"/>
      <c r="E32" s="5"/>
      <c r="F32">
        <v>0.58417391304347821</v>
      </c>
      <c r="G32">
        <v>0.84749059784723124</v>
      </c>
      <c r="H32">
        <v>0.41928560478307531</v>
      </c>
      <c r="O32" s="5"/>
      <c r="P32" s="5"/>
      <c r="Q32" s="5"/>
      <c r="R32" s="5"/>
      <c r="S32">
        <v>4093.8999999999996</v>
      </c>
      <c r="T32">
        <v>2174.6</v>
      </c>
      <c r="U32">
        <v>1919.3</v>
      </c>
      <c r="V32">
        <v>2846.8</v>
      </c>
      <c r="W32">
        <v>1542.2</v>
      </c>
      <c r="X32">
        <v>1304.5999999999999</v>
      </c>
      <c r="Y32">
        <v>1854</v>
      </c>
      <c r="Z32">
        <v>1307</v>
      </c>
      <c r="AA32">
        <v>547</v>
      </c>
      <c r="AB32" s="5"/>
      <c r="AC32" s="77"/>
      <c r="AD32" s="77"/>
      <c r="AE32" s="5"/>
      <c r="AF32" s="77"/>
      <c r="AG32" s="77"/>
      <c r="AH32" s="77"/>
      <c r="AI32" s="5"/>
      <c r="AJ32" s="5"/>
      <c r="AK32" s="5"/>
      <c r="AL32" s="5"/>
    </row>
    <row r="33" spans="1:38">
      <c r="A33" s="1">
        <v>1896</v>
      </c>
      <c r="C33" s="5"/>
      <c r="D33" s="5"/>
      <c r="E33" s="5"/>
      <c r="O33" s="5"/>
      <c r="P33" s="5"/>
      <c r="Q33" s="5"/>
      <c r="R33" s="5"/>
      <c r="AB33" s="5"/>
      <c r="AC33" s="77"/>
      <c r="AD33" s="77"/>
      <c r="AE33" s="5"/>
      <c r="AF33" s="77"/>
      <c r="AG33" s="77"/>
      <c r="AH33" s="77"/>
      <c r="AI33" s="5"/>
      <c r="AJ33" s="5"/>
      <c r="AK33" s="5"/>
      <c r="AL33" s="5"/>
    </row>
    <row r="34" spans="1:38">
      <c r="A34" s="1">
        <v>1897</v>
      </c>
      <c r="C34" s="5"/>
      <c r="D34" s="5"/>
      <c r="E34" s="5"/>
      <c r="O34" s="5"/>
      <c r="P34" s="5"/>
      <c r="Q34" s="5"/>
      <c r="R34" s="5"/>
      <c r="AB34" s="5"/>
      <c r="AC34" s="77"/>
      <c r="AD34" s="77"/>
      <c r="AE34" s="5"/>
      <c r="AF34" s="77"/>
      <c r="AG34" s="77"/>
      <c r="AH34" s="77"/>
      <c r="AI34" s="5"/>
      <c r="AJ34" s="5"/>
      <c r="AK34" s="5"/>
      <c r="AL34" s="5"/>
    </row>
    <row r="35" spans="1:38">
      <c r="A35" s="1">
        <v>1898</v>
      </c>
      <c r="C35" s="5"/>
      <c r="D35" s="5"/>
      <c r="E35" s="5"/>
      <c r="O35" s="5"/>
      <c r="P35" s="5"/>
      <c r="Q35" s="5"/>
      <c r="R35" s="5"/>
      <c r="AB35" s="5"/>
      <c r="AC35" s="77"/>
      <c r="AD35" s="77"/>
      <c r="AE35" s="5"/>
      <c r="AF35" s="77"/>
      <c r="AG35" s="77"/>
      <c r="AH35" s="77"/>
      <c r="AI35" s="5"/>
      <c r="AJ35" s="5"/>
      <c r="AK35" s="5"/>
      <c r="AL35" s="5"/>
    </row>
    <row r="36" spans="1:38">
      <c r="A36" s="1">
        <v>1899</v>
      </c>
      <c r="C36" s="5"/>
      <c r="D36" s="5"/>
      <c r="E36" s="5"/>
      <c r="O36" s="5"/>
      <c r="P36" s="5"/>
      <c r="Q36" s="5"/>
      <c r="R36" s="5"/>
      <c r="AB36" s="5"/>
      <c r="AC36" s="77"/>
      <c r="AD36" s="77"/>
      <c r="AE36" s="5"/>
      <c r="AF36" s="77"/>
      <c r="AG36" s="77"/>
      <c r="AH36" s="77"/>
      <c r="AI36" s="5"/>
      <c r="AJ36" s="5"/>
      <c r="AK36" s="5"/>
      <c r="AL36" s="5"/>
    </row>
    <row r="37" spans="1:38">
      <c r="A37" s="1">
        <v>1900</v>
      </c>
      <c r="P37" s="8"/>
      <c r="Q37" s="8"/>
      <c r="AC37" s="72"/>
      <c r="AD37" s="72"/>
      <c r="AF37" s="80"/>
      <c r="AG37" s="80"/>
      <c r="AH37" s="80"/>
    </row>
    <row r="38" spans="1:38">
      <c r="A38" s="1">
        <v>1901</v>
      </c>
      <c r="P38" s="8"/>
      <c r="Q38" s="8"/>
      <c r="AC38" s="72"/>
      <c r="AD38" s="72"/>
      <c r="AF38" s="80"/>
      <c r="AG38" s="80"/>
      <c r="AH38" s="80"/>
    </row>
    <row r="39" spans="1:38">
      <c r="A39" s="1">
        <v>1902</v>
      </c>
      <c r="P39" s="8"/>
      <c r="Q39" s="8"/>
      <c r="AC39" s="72"/>
      <c r="AD39" s="72"/>
      <c r="AF39" s="80"/>
      <c r="AG39" s="80"/>
      <c r="AH39" s="80"/>
    </row>
    <row r="40" spans="1:38">
      <c r="A40" s="1">
        <v>1903</v>
      </c>
      <c r="P40" s="8"/>
      <c r="Q40" s="8"/>
      <c r="AC40" s="72"/>
      <c r="AD40" s="72"/>
      <c r="AF40" s="80"/>
      <c r="AG40" s="80"/>
      <c r="AH40" s="80"/>
    </row>
    <row r="41" spans="1:38">
      <c r="A41" s="1">
        <v>1904</v>
      </c>
      <c r="P41" s="8"/>
      <c r="Q41" s="8"/>
      <c r="AC41" s="72"/>
      <c r="AD41" s="72"/>
      <c r="AF41" s="80"/>
      <c r="AG41" s="80"/>
      <c r="AH41" s="80"/>
    </row>
    <row r="42" spans="1:38">
      <c r="A42" s="1">
        <v>1905</v>
      </c>
      <c r="P42" s="8"/>
      <c r="Q42" s="8"/>
      <c r="AC42" s="72"/>
      <c r="AD42" s="72"/>
      <c r="AF42" s="80"/>
      <c r="AG42" s="80"/>
      <c r="AH42" s="80"/>
    </row>
    <row r="43" spans="1:38">
      <c r="A43" s="1">
        <v>1906</v>
      </c>
      <c r="P43" s="8"/>
      <c r="Q43" s="8"/>
      <c r="AC43" s="72"/>
      <c r="AD43" s="72"/>
      <c r="AF43" s="80"/>
      <c r="AG43" s="80"/>
      <c r="AH43" s="80"/>
    </row>
    <row r="44" spans="1:38">
      <c r="A44" s="1">
        <v>1907</v>
      </c>
      <c r="P44" s="8"/>
      <c r="Q44" s="8"/>
      <c r="AC44" s="72"/>
      <c r="AD44" s="72"/>
      <c r="AF44" s="80"/>
      <c r="AG44" s="80"/>
      <c r="AH44" s="80"/>
    </row>
    <row r="45" spans="1:38">
      <c r="A45" s="1">
        <v>1908</v>
      </c>
      <c r="P45" s="8"/>
      <c r="Q45" s="8"/>
      <c r="AC45" s="72"/>
      <c r="AD45" s="72"/>
      <c r="AF45" s="80"/>
      <c r="AG45" s="80"/>
      <c r="AH45" s="80"/>
    </row>
    <row r="46" spans="1:38">
      <c r="A46" s="1">
        <v>1909</v>
      </c>
      <c r="P46" s="8"/>
      <c r="Q46" s="8"/>
      <c r="AC46" s="72"/>
      <c r="AD46" s="72"/>
      <c r="AF46" s="80"/>
      <c r="AG46" s="80"/>
      <c r="AH46" s="80"/>
    </row>
    <row r="47" spans="1:38">
      <c r="A47" s="1">
        <v>1910</v>
      </c>
      <c r="P47" s="8"/>
      <c r="Q47" s="8"/>
      <c r="AC47" s="72"/>
      <c r="AD47" s="72"/>
      <c r="AF47" s="80"/>
      <c r="AG47" s="80"/>
      <c r="AH47" s="80"/>
    </row>
    <row r="48" spans="1:38">
      <c r="A48" s="1">
        <v>1911</v>
      </c>
      <c r="P48" s="8"/>
      <c r="Q48" s="8"/>
      <c r="AC48" s="72"/>
      <c r="AD48" s="72"/>
      <c r="AF48" s="80"/>
      <c r="AG48" s="80"/>
      <c r="AH48" s="80"/>
    </row>
    <row r="49" spans="1:34">
      <c r="A49" s="1">
        <v>1912</v>
      </c>
      <c r="P49" s="8"/>
      <c r="Q49" s="8"/>
      <c r="AC49" s="72"/>
      <c r="AD49" s="72"/>
      <c r="AF49" s="80"/>
      <c r="AG49" s="80"/>
      <c r="AH49" s="80"/>
    </row>
    <row r="50" spans="1:34">
      <c r="A50" s="1">
        <v>1913</v>
      </c>
      <c r="P50" s="8"/>
      <c r="Q50" s="8"/>
      <c r="AC50" s="72"/>
      <c r="AD50" s="72"/>
      <c r="AF50" s="80"/>
      <c r="AG50" s="80"/>
      <c r="AH50" s="80"/>
    </row>
    <row r="51" spans="1:34">
      <c r="A51" s="1">
        <v>1914</v>
      </c>
      <c r="F51">
        <v>0.6512575523394688</v>
      </c>
      <c r="G51">
        <v>0.83369940382805141</v>
      </c>
      <c r="H51">
        <v>0.2738977760436988</v>
      </c>
      <c r="P51" s="8"/>
      <c r="Q51" s="8"/>
      <c r="S51">
        <v>8123.6</v>
      </c>
      <c r="T51">
        <v>4390.8</v>
      </c>
      <c r="U51">
        <v>3732.8</v>
      </c>
      <c r="V51">
        <v>5750.7</v>
      </c>
      <c r="W51">
        <v>3187</v>
      </c>
      <c r="X51">
        <v>2563.6999999999998</v>
      </c>
      <c r="Y51">
        <v>3359</v>
      </c>
      <c r="Z51">
        <v>2657</v>
      </c>
      <c r="AA51">
        <v>702</v>
      </c>
      <c r="AC51" s="72"/>
      <c r="AD51" s="72"/>
      <c r="AF51" s="80"/>
      <c r="AG51" s="80"/>
      <c r="AH51" s="80"/>
    </row>
    <row r="52" spans="1:34">
      <c r="A52" s="1">
        <v>1915</v>
      </c>
      <c r="P52" s="8"/>
      <c r="Q52" s="8"/>
      <c r="AC52" s="72"/>
      <c r="AD52" s="72"/>
      <c r="AF52" s="80"/>
      <c r="AG52" s="80"/>
      <c r="AH52" s="80"/>
    </row>
    <row r="53" spans="1:34">
      <c r="A53" s="1">
        <v>1916</v>
      </c>
      <c r="P53" s="8"/>
      <c r="Q53" s="8"/>
      <c r="AC53" s="72"/>
      <c r="AD53" s="72"/>
      <c r="AF53" s="80"/>
      <c r="AG53" s="80"/>
      <c r="AH53" s="80"/>
    </row>
    <row r="54" spans="1:34">
      <c r="A54" s="1">
        <v>1917</v>
      </c>
      <c r="P54" s="8"/>
      <c r="Q54" s="8"/>
      <c r="AC54" s="72"/>
      <c r="AD54" s="72"/>
      <c r="AF54" s="80"/>
      <c r="AG54" s="80"/>
      <c r="AH54" s="80"/>
    </row>
    <row r="55" spans="1:34">
      <c r="A55" s="1">
        <v>1918</v>
      </c>
      <c r="P55" s="8"/>
      <c r="Q55" s="8"/>
      <c r="AC55" s="72"/>
      <c r="AD55" s="72"/>
      <c r="AF55" s="80"/>
      <c r="AG55" s="80"/>
      <c r="AH55" s="80"/>
    </row>
    <row r="56" spans="1:34">
      <c r="A56" s="1">
        <v>1919</v>
      </c>
      <c r="P56" s="8"/>
      <c r="Q56" s="8"/>
      <c r="AC56" s="72"/>
      <c r="AD56" s="72"/>
      <c r="AF56" s="80"/>
      <c r="AG56" s="80"/>
      <c r="AH56" s="80"/>
    </row>
    <row r="57" spans="1:34">
      <c r="A57" s="1">
        <v>1920</v>
      </c>
      <c r="P57" s="8"/>
      <c r="Q57" s="8"/>
      <c r="AC57" s="72"/>
      <c r="AD57" s="72"/>
      <c r="AF57" s="80"/>
      <c r="AG57" s="80"/>
      <c r="AH57" s="80"/>
    </row>
    <row r="58" spans="1:34">
      <c r="A58" s="1">
        <v>1921</v>
      </c>
      <c r="P58" s="8"/>
      <c r="Q58" s="8"/>
      <c r="AC58" s="72"/>
      <c r="AD58" s="72"/>
      <c r="AF58" s="80"/>
      <c r="AG58" s="80"/>
      <c r="AH58" s="80"/>
    </row>
    <row r="59" spans="1:34">
      <c r="A59" s="1">
        <v>1922</v>
      </c>
      <c r="P59" s="8"/>
      <c r="Q59" s="8"/>
      <c r="AC59" s="72"/>
      <c r="AD59" s="72"/>
      <c r="AF59" s="80"/>
      <c r="AG59" s="80"/>
      <c r="AH59" s="80"/>
    </row>
    <row r="60" spans="1:34">
      <c r="A60" s="1">
        <v>1923</v>
      </c>
      <c r="P60" s="8"/>
      <c r="Q60" s="8"/>
      <c r="AC60" s="72"/>
      <c r="AD60" s="72"/>
      <c r="AF60" s="80"/>
      <c r="AG60" s="80"/>
      <c r="AH60" s="80"/>
    </row>
    <row r="61" spans="1:34">
      <c r="A61" s="1">
        <v>1924</v>
      </c>
      <c r="P61" s="8"/>
      <c r="Q61" s="8"/>
      <c r="AC61" s="72"/>
      <c r="AD61" s="72"/>
      <c r="AF61" s="80"/>
      <c r="AG61" s="80"/>
      <c r="AH61" s="80"/>
    </row>
    <row r="62" spans="1:34">
      <c r="A62" s="1">
        <v>1925</v>
      </c>
      <c r="P62" s="8"/>
      <c r="Q62" s="8"/>
      <c r="AC62" s="72"/>
      <c r="AD62" s="72"/>
      <c r="AF62" s="80"/>
      <c r="AG62" s="80"/>
      <c r="AH62" s="80"/>
    </row>
    <row r="63" spans="1:34">
      <c r="A63" s="1">
        <v>1926</v>
      </c>
      <c r="P63" s="8"/>
      <c r="Q63" s="8"/>
      <c r="AC63" s="72"/>
      <c r="AD63" s="72"/>
      <c r="AF63" s="80"/>
      <c r="AG63" s="80"/>
      <c r="AH63" s="80"/>
    </row>
    <row r="64" spans="1:34">
      <c r="A64" s="1">
        <v>1927</v>
      </c>
      <c r="P64" s="8"/>
      <c r="Q64" s="8"/>
      <c r="AC64" s="72"/>
      <c r="AD64" s="72"/>
      <c r="AF64" s="80"/>
      <c r="AG64" s="80"/>
      <c r="AH64" s="80"/>
    </row>
    <row r="65" spans="1:34">
      <c r="A65" s="1">
        <v>1928</v>
      </c>
      <c r="P65" s="8"/>
      <c r="Q65" s="8"/>
      <c r="AC65" s="72"/>
      <c r="AD65" s="72"/>
      <c r="AF65" s="80"/>
      <c r="AG65" s="80"/>
      <c r="AH65" s="80"/>
    </row>
    <row r="66" spans="1:34">
      <c r="A66" s="1">
        <v>1929</v>
      </c>
      <c r="P66" s="8"/>
      <c r="Q66" s="8"/>
      <c r="AC66" s="72"/>
      <c r="AD66" s="72"/>
      <c r="AF66" s="80"/>
      <c r="AG66" s="80"/>
      <c r="AH66" s="80"/>
    </row>
    <row r="67" spans="1:34">
      <c r="A67" s="1">
        <v>1930</v>
      </c>
      <c r="P67" s="8"/>
      <c r="Q67" s="8"/>
      <c r="AC67" s="72"/>
      <c r="AD67" s="72"/>
      <c r="AF67" s="80"/>
      <c r="AG67" s="80"/>
      <c r="AH67" s="80"/>
    </row>
    <row r="68" spans="1:34">
      <c r="A68" s="1">
        <v>1931</v>
      </c>
      <c r="P68" s="8"/>
      <c r="Q68" s="8"/>
      <c r="AC68" s="72"/>
      <c r="AD68" s="72"/>
      <c r="AF68" s="80"/>
      <c r="AG68" s="80"/>
      <c r="AH68" s="80"/>
    </row>
    <row r="69" spans="1:34">
      <c r="A69" s="1">
        <v>1932</v>
      </c>
      <c r="P69" s="8"/>
      <c r="Q69" s="8"/>
      <c r="AC69" s="72"/>
      <c r="AD69" s="72"/>
      <c r="AF69" s="80"/>
      <c r="AG69" s="80"/>
      <c r="AH69" s="80"/>
    </row>
    <row r="70" spans="1:34">
      <c r="A70" s="1">
        <v>1933</v>
      </c>
      <c r="P70" s="8"/>
      <c r="Q70" s="8"/>
      <c r="AC70" s="72"/>
      <c r="AD70" s="72"/>
      <c r="AF70" s="80"/>
      <c r="AG70" s="80"/>
      <c r="AH70" s="80"/>
    </row>
    <row r="71" spans="1:34">
      <c r="A71" s="1">
        <v>1934</v>
      </c>
      <c r="P71" s="8"/>
      <c r="Q71" s="8"/>
      <c r="AC71" s="72"/>
      <c r="AD71" s="72"/>
      <c r="AF71" s="80"/>
      <c r="AG71" s="80"/>
      <c r="AH71" s="80"/>
    </row>
    <row r="72" spans="1:34">
      <c r="A72" s="1">
        <v>1935</v>
      </c>
      <c r="P72" s="8"/>
      <c r="Q72" s="8"/>
      <c r="AC72" s="72"/>
      <c r="AD72" s="72"/>
      <c r="AF72" s="80"/>
      <c r="AG72" s="80"/>
      <c r="AH72" s="80"/>
    </row>
    <row r="73" spans="1:34">
      <c r="A73" s="1">
        <v>1936</v>
      </c>
      <c r="P73" s="8"/>
      <c r="Q73" s="8"/>
      <c r="AC73" s="72"/>
      <c r="AD73" s="72"/>
      <c r="AF73" s="80"/>
      <c r="AG73" s="80"/>
      <c r="AH73" s="80"/>
    </row>
    <row r="74" spans="1:34">
      <c r="A74" s="1">
        <v>1937</v>
      </c>
      <c r="P74" s="8"/>
      <c r="Q74" s="8"/>
      <c r="AC74" s="72"/>
      <c r="AD74" s="72"/>
      <c r="AF74" s="80"/>
      <c r="AG74" s="80"/>
      <c r="AH74" s="80"/>
    </row>
    <row r="75" spans="1:34">
      <c r="A75" s="1">
        <v>1938</v>
      </c>
      <c r="P75" s="8"/>
      <c r="Q75" s="8"/>
      <c r="AC75" s="72"/>
      <c r="AD75" s="72"/>
      <c r="AF75" s="80"/>
      <c r="AG75" s="80"/>
      <c r="AH75" s="80"/>
    </row>
    <row r="76" spans="1:34">
      <c r="A76" s="1">
        <v>1939</v>
      </c>
      <c r="P76" s="8"/>
      <c r="Q76" s="8"/>
      <c r="AC76" s="72"/>
      <c r="AD76" s="72"/>
      <c r="AF76" s="80"/>
      <c r="AG76" s="80"/>
      <c r="AH76" s="80"/>
    </row>
    <row r="77" spans="1:34">
      <c r="A77" s="1">
        <v>1940</v>
      </c>
      <c r="P77" s="8"/>
      <c r="Q77" s="8"/>
      <c r="AC77" s="72"/>
      <c r="AD77" s="72"/>
      <c r="AF77" s="80"/>
      <c r="AG77" s="80"/>
      <c r="AH77" s="80"/>
    </row>
    <row r="78" spans="1:34">
      <c r="A78" s="1">
        <v>1941</v>
      </c>
      <c r="P78" s="8"/>
      <c r="Q78" s="8"/>
      <c r="AC78" s="72"/>
      <c r="AD78" s="72"/>
      <c r="AF78" s="80"/>
      <c r="AG78" s="80"/>
      <c r="AH78" s="80"/>
    </row>
    <row r="79" spans="1:34">
      <c r="A79" s="1">
        <v>1942</v>
      </c>
      <c r="P79" s="8"/>
      <c r="Q79" s="8"/>
      <c r="AC79" s="72"/>
      <c r="AD79" s="72"/>
      <c r="AF79" s="80"/>
      <c r="AG79" s="80"/>
      <c r="AH79" s="80"/>
    </row>
    <row r="80" spans="1:34">
      <c r="A80" s="1">
        <v>1943</v>
      </c>
      <c r="P80" s="8"/>
      <c r="Q80" s="8"/>
      <c r="AC80" s="72"/>
      <c r="AD80" s="72"/>
      <c r="AF80" s="80"/>
      <c r="AG80" s="80"/>
      <c r="AH80" s="80"/>
    </row>
    <row r="81" spans="1:38">
      <c r="A81" s="1">
        <v>1944</v>
      </c>
      <c r="P81" s="8"/>
      <c r="Q81" s="8"/>
      <c r="AC81" s="72"/>
      <c r="AD81" s="72"/>
      <c r="AF81" s="80"/>
      <c r="AG81" s="80"/>
      <c r="AH81" s="80"/>
    </row>
    <row r="82" spans="1:38">
      <c r="A82" s="1">
        <v>1945</v>
      </c>
      <c r="P82" s="8"/>
      <c r="Q82" s="8"/>
      <c r="AC82" s="72"/>
      <c r="AD82" s="72"/>
      <c r="AF82" s="80"/>
      <c r="AG82" s="80"/>
      <c r="AH82" s="80"/>
    </row>
    <row r="83" spans="1:38">
      <c r="A83" s="1">
        <v>1946</v>
      </c>
      <c r="C83" s="12"/>
      <c r="D83" s="12"/>
      <c r="E83" s="12"/>
      <c r="O83" s="12"/>
      <c r="P83" s="8"/>
      <c r="Q83" s="8"/>
      <c r="AC83" s="72"/>
      <c r="AD83" s="72"/>
      <c r="AF83" s="80"/>
      <c r="AG83" s="80"/>
      <c r="AH83" s="80"/>
    </row>
    <row r="84" spans="1:38">
      <c r="A84" s="1">
        <v>1947</v>
      </c>
      <c r="C84">
        <v>5163060</v>
      </c>
      <c r="D84">
        <v>1282618</v>
      </c>
      <c r="E84">
        <v>6445678</v>
      </c>
      <c r="F84">
        <v>0.56946172135515694</v>
      </c>
      <c r="G84">
        <v>0.88579623457766554</v>
      </c>
      <c r="H84">
        <v>0.23362064663160037</v>
      </c>
      <c r="I84">
        <v>0.97232796922216713</v>
      </c>
      <c r="J84">
        <v>0.97485037942615427</v>
      </c>
      <c r="K84">
        <v>0.9621742404987299</v>
      </c>
      <c r="L84">
        <v>2.7672030777832837E-2</v>
      </c>
      <c r="M84">
        <v>2.5149620573845743E-2</v>
      </c>
      <c r="N84">
        <v>3.7825759501270061E-2</v>
      </c>
      <c r="P84" s="8"/>
      <c r="Q84" s="8"/>
      <c r="R84" s="13"/>
      <c r="AB84" s="13"/>
      <c r="AC84" s="78"/>
      <c r="AD84" s="78"/>
      <c r="AE84" s="13"/>
      <c r="AF84" s="78"/>
      <c r="AG84" s="78"/>
      <c r="AH84" s="78"/>
      <c r="AI84" s="13"/>
      <c r="AJ84" s="13"/>
      <c r="AK84" s="13"/>
      <c r="AL84" s="13"/>
    </row>
    <row r="85" spans="1:38">
      <c r="A85" s="1">
        <v>1948</v>
      </c>
      <c r="P85" s="8"/>
      <c r="Q85" s="8"/>
      <c r="AC85" s="72"/>
      <c r="AD85" s="72"/>
      <c r="AF85" s="80"/>
      <c r="AG85" s="80"/>
      <c r="AH85" s="80"/>
    </row>
    <row r="86" spans="1:38">
      <c r="A86" s="1">
        <v>1949</v>
      </c>
      <c r="P86" s="8"/>
      <c r="Q86" s="8"/>
      <c r="AB86" s="12"/>
      <c r="AC86" s="79"/>
      <c r="AD86" s="72"/>
      <c r="AF86" s="80"/>
      <c r="AG86" s="80"/>
      <c r="AH86" s="80"/>
    </row>
    <row r="87" spans="1:38">
      <c r="A87" s="1">
        <v>1950</v>
      </c>
      <c r="P87" s="8"/>
      <c r="Q87" s="8"/>
      <c r="AC87" s="72"/>
      <c r="AD87" s="72"/>
      <c r="AF87" s="80"/>
      <c r="AG87" s="80"/>
      <c r="AH87" s="80"/>
    </row>
    <row r="88" spans="1:38">
      <c r="A88" s="1">
        <v>1951</v>
      </c>
      <c r="P88" s="8"/>
      <c r="Q88" s="8"/>
      <c r="AC88" s="72"/>
      <c r="AD88" s="72"/>
      <c r="AF88" s="80"/>
      <c r="AG88" s="80"/>
      <c r="AH88" s="80"/>
    </row>
    <row r="89" spans="1:38">
      <c r="A89" s="1">
        <v>1952</v>
      </c>
      <c r="P89" s="8"/>
      <c r="Q89" s="8"/>
      <c r="AC89" s="72"/>
      <c r="AD89" s="72"/>
      <c r="AF89" s="80"/>
      <c r="AG89" s="80"/>
      <c r="AH89" s="80"/>
    </row>
    <row r="90" spans="1:38">
      <c r="A90" s="1">
        <v>1953</v>
      </c>
      <c r="P90" s="8"/>
      <c r="Q90" s="8"/>
      <c r="AC90" s="72"/>
      <c r="AD90" s="72"/>
      <c r="AF90" s="80"/>
      <c r="AG90" s="80"/>
      <c r="AH90" s="80"/>
    </row>
    <row r="91" spans="1:38">
      <c r="A91" s="1">
        <v>1954</v>
      </c>
      <c r="P91" s="8"/>
      <c r="Q91" s="8"/>
      <c r="AC91" s="72"/>
      <c r="AD91" s="72"/>
      <c r="AF91" s="80"/>
      <c r="AG91" s="80"/>
      <c r="AH91" s="80"/>
    </row>
    <row r="92" spans="1:38">
      <c r="A92" s="1">
        <v>1955</v>
      </c>
      <c r="P92" s="8"/>
      <c r="Q92" s="8"/>
      <c r="AC92" s="72"/>
      <c r="AD92" s="72"/>
      <c r="AF92" s="80"/>
      <c r="AG92" s="80"/>
      <c r="AH92" s="80"/>
    </row>
    <row r="93" spans="1:38">
      <c r="A93" s="1">
        <v>1956</v>
      </c>
      <c r="P93" s="8"/>
      <c r="Q93" s="8"/>
      <c r="AC93" s="72"/>
      <c r="AD93" s="72"/>
      <c r="AF93" s="80"/>
      <c r="AG93" s="80"/>
      <c r="AH93" s="80"/>
    </row>
    <row r="94" spans="1:38">
      <c r="A94" s="1">
        <v>1957</v>
      </c>
      <c r="P94" s="8"/>
      <c r="Q94" s="8"/>
      <c r="AC94" s="72"/>
      <c r="AD94" s="72"/>
      <c r="AF94" s="80"/>
      <c r="AG94" s="80"/>
      <c r="AH94" s="80"/>
    </row>
    <row r="95" spans="1:38">
      <c r="A95" s="1">
        <v>1958</v>
      </c>
      <c r="P95" s="8"/>
      <c r="Q95" s="8"/>
      <c r="AC95" s="72"/>
      <c r="AD95" s="72"/>
      <c r="AF95" s="80"/>
      <c r="AG95" s="80"/>
      <c r="AH95" s="80"/>
    </row>
    <row r="96" spans="1:38">
      <c r="A96" s="1">
        <v>1959</v>
      </c>
      <c r="P96" s="8"/>
      <c r="Q96" s="8"/>
      <c r="AC96" s="72"/>
      <c r="AD96" s="72"/>
      <c r="AF96" s="80"/>
      <c r="AG96" s="80"/>
      <c r="AH96" s="80"/>
    </row>
    <row r="97" spans="1:34">
      <c r="A97" s="1">
        <v>1960</v>
      </c>
      <c r="F97">
        <v>0.53702922990444069</v>
      </c>
      <c r="G97">
        <v>0.82982141007085386</v>
      </c>
      <c r="H97">
        <v>0.23240520498111095</v>
      </c>
      <c r="I97">
        <v>0.97396972464103448</v>
      </c>
      <c r="J97">
        <v>0.97864401313544658</v>
      </c>
      <c r="K97">
        <v>0.95726853103928189</v>
      </c>
      <c r="L97">
        <v>2.6030275358965529E-2</v>
      </c>
      <c r="M97">
        <v>2.1355986864553377E-2</v>
      </c>
      <c r="N97">
        <v>4.2731468960718118E-2</v>
      </c>
      <c r="P97" s="8"/>
      <c r="Q97" s="8"/>
      <c r="AC97" s="72"/>
      <c r="AD97" s="72"/>
      <c r="AF97" s="80"/>
      <c r="AG97" s="80"/>
      <c r="AH97" s="80"/>
    </row>
    <row r="98" spans="1:34">
      <c r="A98" s="1">
        <v>1961</v>
      </c>
      <c r="P98" s="8"/>
      <c r="Q98" s="8"/>
      <c r="AC98" s="72"/>
      <c r="AD98" s="72"/>
      <c r="AF98" s="80"/>
      <c r="AG98" s="80"/>
      <c r="AH98" s="80"/>
    </row>
    <row r="99" spans="1:34">
      <c r="A99" s="1">
        <v>1962</v>
      </c>
      <c r="P99" s="8"/>
      <c r="Q99" s="8"/>
      <c r="AC99" s="72"/>
      <c r="AD99" s="72"/>
      <c r="AF99" s="80"/>
      <c r="AG99" s="80"/>
      <c r="AH99" s="80"/>
    </row>
    <row r="100" spans="1:34">
      <c r="A100" s="1">
        <v>1963</v>
      </c>
      <c r="P100" s="8"/>
      <c r="Q100" s="8"/>
      <c r="AC100" s="72"/>
      <c r="AD100" s="72"/>
      <c r="AF100" s="80"/>
      <c r="AG100" s="80"/>
      <c r="AH100" s="80"/>
    </row>
    <row r="101" spans="1:34">
      <c r="A101" s="1">
        <v>1964</v>
      </c>
      <c r="P101" s="8"/>
      <c r="Q101" s="8"/>
      <c r="AC101" s="72"/>
      <c r="AD101" s="72"/>
      <c r="AF101" s="80"/>
      <c r="AG101" s="80"/>
      <c r="AH101" s="80"/>
    </row>
    <row r="102" spans="1:34">
      <c r="A102" s="1">
        <v>1965</v>
      </c>
      <c r="P102" s="8"/>
      <c r="Q102" s="8"/>
      <c r="AC102" s="72"/>
      <c r="AD102" s="72"/>
      <c r="AF102" s="80"/>
      <c r="AG102" s="80"/>
      <c r="AH102" s="80"/>
    </row>
    <row r="103" spans="1:34">
      <c r="A103" s="1">
        <v>1966</v>
      </c>
      <c r="P103" s="8"/>
      <c r="Q103" s="8"/>
      <c r="AC103" s="72"/>
      <c r="AD103" s="72"/>
      <c r="AF103" s="80"/>
      <c r="AG103" s="80"/>
      <c r="AH103" s="80"/>
    </row>
    <row r="104" spans="1:34">
      <c r="A104" s="1">
        <v>1967</v>
      </c>
      <c r="P104" s="8"/>
      <c r="Q104" s="8"/>
      <c r="AC104" s="72"/>
      <c r="AD104" s="72"/>
      <c r="AF104" s="80"/>
      <c r="AG104" s="80"/>
      <c r="AH104" s="80"/>
    </row>
    <row r="105" spans="1:34">
      <c r="A105" s="1">
        <v>1968</v>
      </c>
      <c r="P105" s="8"/>
      <c r="Q105" s="8"/>
      <c r="AC105" s="72"/>
      <c r="AD105" s="72"/>
      <c r="AF105" s="80"/>
      <c r="AG105" s="80"/>
      <c r="AH105" s="80"/>
    </row>
    <row r="106" spans="1:34">
      <c r="A106" s="1">
        <v>1969</v>
      </c>
      <c r="P106" s="8"/>
      <c r="Q106" s="8"/>
      <c r="AC106" s="72"/>
      <c r="AD106" s="72"/>
      <c r="AF106" s="80"/>
      <c r="AG106" s="80"/>
      <c r="AH106" s="80"/>
    </row>
    <row r="107" spans="1:34">
      <c r="A107" s="1">
        <v>1970</v>
      </c>
      <c r="F107">
        <v>0.53167914186361764</v>
      </c>
      <c r="G107">
        <v>0.80598086124401913</v>
      </c>
      <c r="H107">
        <v>0.26524921575461835</v>
      </c>
      <c r="I107">
        <v>0.97975908427611536</v>
      </c>
      <c r="J107">
        <v>0.98063964298995909</v>
      </c>
      <c r="K107">
        <v>0.977172939557439</v>
      </c>
      <c r="L107">
        <v>1.9159823872426516E-2</v>
      </c>
      <c r="M107">
        <v>1.8267088933674784E-2</v>
      </c>
      <c r="N107">
        <v>2.180902488926861E-2</v>
      </c>
      <c r="P107" s="8"/>
      <c r="Q107" s="8" t="s">
        <v>32</v>
      </c>
      <c r="AC107" s="72"/>
      <c r="AD107" s="72"/>
      <c r="AF107" s="80"/>
      <c r="AG107" s="80"/>
      <c r="AH107" s="80"/>
    </row>
    <row r="108" spans="1:34">
      <c r="A108" s="1">
        <v>1971</v>
      </c>
      <c r="P108" s="8"/>
      <c r="Q108" s="8"/>
      <c r="AC108" s="72"/>
      <c r="AD108" s="72"/>
      <c r="AF108" s="80"/>
      <c r="AG108" s="80"/>
      <c r="AH108" s="80"/>
    </row>
    <row r="109" spans="1:34">
      <c r="A109" s="1">
        <v>1972</v>
      </c>
      <c r="P109" s="8"/>
      <c r="Q109" s="8"/>
      <c r="AC109" s="72"/>
      <c r="AD109" s="72"/>
      <c r="AF109" s="80"/>
      <c r="AG109" s="80"/>
      <c r="AH109" s="80"/>
    </row>
    <row r="110" spans="1:34">
      <c r="A110" s="1">
        <v>1973</v>
      </c>
      <c r="P110" s="8"/>
      <c r="Q110" s="8"/>
      <c r="AC110" s="72"/>
      <c r="AD110" s="72"/>
      <c r="AF110" s="80"/>
      <c r="AG110" s="80"/>
      <c r="AH110" s="80"/>
    </row>
    <row r="111" spans="1:34">
      <c r="A111" s="1">
        <v>1974</v>
      </c>
      <c r="P111" s="8"/>
      <c r="Q111" s="8"/>
      <c r="AC111" s="72"/>
      <c r="AD111" s="72"/>
      <c r="AF111" s="80"/>
      <c r="AG111" s="80"/>
      <c r="AH111" s="80"/>
    </row>
    <row r="112" spans="1:34">
      <c r="A112" s="1">
        <v>1975</v>
      </c>
      <c r="P112" s="8"/>
      <c r="Q112" s="8"/>
      <c r="AC112" s="72"/>
      <c r="AD112" s="72"/>
      <c r="AF112" s="80"/>
      <c r="AG112" s="80"/>
      <c r="AH112" s="80"/>
    </row>
    <row r="113" spans="1:34">
      <c r="A113" s="1">
        <v>1976</v>
      </c>
      <c r="P113" s="8"/>
      <c r="Q113" s="8"/>
      <c r="AC113" s="72"/>
      <c r="AD113" s="72"/>
      <c r="AF113" s="80"/>
      <c r="AG113" s="80"/>
      <c r="AH113" s="80"/>
    </row>
    <row r="114" spans="1:34">
      <c r="A114" s="1">
        <v>1977</v>
      </c>
      <c r="P114" s="8"/>
      <c r="Q114" s="8"/>
      <c r="AC114" s="72"/>
      <c r="AD114" s="72"/>
      <c r="AF114" s="80"/>
      <c r="AG114" s="80"/>
      <c r="AH114" s="80"/>
    </row>
    <row r="115" spans="1:34">
      <c r="A115" s="1">
        <v>1978</v>
      </c>
      <c r="P115" s="8"/>
      <c r="Q115" s="8"/>
      <c r="AC115" s="72"/>
      <c r="AD115" s="72"/>
      <c r="AF115" s="80"/>
      <c r="AG115" s="80"/>
      <c r="AH115" s="80"/>
    </row>
    <row r="116" spans="1:34">
      <c r="A116" s="1">
        <v>1979</v>
      </c>
      <c r="P116" s="8"/>
      <c r="Q116" s="8"/>
      <c r="AC116" s="72"/>
      <c r="AD116" s="72"/>
      <c r="AF116" s="80"/>
      <c r="AG116" s="80"/>
      <c r="AH116" s="80"/>
    </row>
    <row r="117" spans="1:34">
      <c r="A117" s="1">
        <v>1980</v>
      </c>
      <c r="F117">
        <v>0.50329508417671898</v>
      </c>
      <c r="G117">
        <v>0.74973757247274819</v>
      </c>
      <c r="H117">
        <v>0.26941301159249725</v>
      </c>
      <c r="I117">
        <v>0.98527686126429892</v>
      </c>
      <c r="J117">
        <v>0.98535002721888909</v>
      </c>
      <c r="K117">
        <v>0.98508362835133922</v>
      </c>
      <c r="L117">
        <v>1.4723138735701077E-2</v>
      </c>
      <c r="M117">
        <v>1.4649972781110942E-2</v>
      </c>
      <c r="N117">
        <v>1.491637164866077E-2</v>
      </c>
      <c r="P117" s="8"/>
      <c r="Q117" s="8">
        <v>27.44</v>
      </c>
      <c r="AC117" s="72"/>
      <c r="AD117" s="72"/>
      <c r="AF117" s="80" t="s">
        <v>301</v>
      </c>
      <c r="AG117" s="80" t="s">
        <v>308</v>
      </c>
      <c r="AH117" s="80" t="s">
        <v>315</v>
      </c>
    </row>
    <row r="118" spans="1:34">
      <c r="A118" s="1">
        <v>1981</v>
      </c>
      <c r="P118" s="8"/>
      <c r="Q118" s="8"/>
      <c r="AC118" s="72"/>
      <c r="AD118" s="72"/>
      <c r="AF118" s="80"/>
      <c r="AG118" s="80"/>
      <c r="AH118" s="80"/>
    </row>
    <row r="119" spans="1:34">
      <c r="A119" s="1">
        <v>1982</v>
      </c>
      <c r="P119" s="8"/>
      <c r="Q119" s="8"/>
      <c r="AC119" s="72"/>
      <c r="AD119" s="72"/>
      <c r="AF119" s="80"/>
      <c r="AG119" s="80"/>
      <c r="AH119" s="80"/>
    </row>
    <row r="120" spans="1:34">
      <c r="A120" s="1">
        <v>1983</v>
      </c>
      <c r="P120" s="8"/>
      <c r="Q120" s="8"/>
      <c r="AC120" s="72"/>
      <c r="AD120" s="72"/>
      <c r="AF120" s="80"/>
      <c r="AG120" s="80"/>
      <c r="AH120" s="80"/>
    </row>
    <row r="121" spans="1:34">
      <c r="A121" s="1">
        <v>1984</v>
      </c>
      <c r="P121" s="8"/>
      <c r="Q121" s="8"/>
      <c r="AC121" s="72"/>
      <c r="AD121" s="72"/>
      <c r="AF121" s="80"/>
      <c r="AG121" s="80"/>
      <c r="AH121" s="80"/>
    </row>
    <row r="122" spans="1:34">
      <c r="A122" s="1">
        <v>1985</v>
      </c>
      <c r="P122" s="8"/>
      <c r="Q122" s="8">
        <v>30.81</v>
      </c>
      <c r="AC122" s="72"/>
      <c r="AD122" s="72"/>
      <c r="AF122" s="80" t="s">
        <v>302</v>
      </c>
      <c r="AG122" s="80" t="s">
        <v>309</v>
      </c>
      <c r="AH122" s="80" t="s">
        <v>316</v>
      </c>
    </row>
    <row r="123" spans="1:34">
      <c r="A123" s="1">
        <v>1986</v>
      </c>
      <c r="P123" s="8"/>
      <c r="Q123" s="8"/>
      <c r="AC123" s="72"/>
      <c r="AD123" s="72"/>
      <c r="AF123" s="80"/>
      <c r="AG123" s="80"/>
      <c r="AH123" s="80"/>
    </row>
    <row r="124" spans="1:34">
      <c r="A124" s="1">
        <v>1987</v>
      </c>
      <c r="P124" s="8"/>
      <c r="Q124" s="8"/>
      <c r="AC124" s="72"/>
      <c r="AD124" s="72"/>
      <c r="AF124" s="80"/>
      <c r="AG124" s="80"/>
      <c r="AH124" s="80"/>
    </row>
    <row r="125" spans="1:34">
      <c r="A125" s="1">
        <v>1988</v>
      </c>
      <c r="P125" s="8"/>
      <c r="Q125" s="8"/>
      <c r="AC125" s="72"/>
      <c r="AD125" s="72"/>
      <c r="AF125" s="80"/>
      <c r="AG125" s="80"/>
      <c r="AH125" s="80"/>
    </row>
    <row r="126" spans="1:34">
      <c r="A126" s="1">
        <v>1989</v>
      </c>
      <c r="P126" s="8"/>
      <c r="Q126" s="8"/>
      <c r="AC126" s="72"/>
      <c r="AD126" s="72"/>
      <c r="AF126" s="80"/>
      <c r="AG126" s="80"/>
      <c r="AH126" s="80"/>
    </row>
    <row r="127" spans="1:34">
      <c r="A127" s="1">
        <v>1990</v>
      </c>
      <c r="P127" s="8">
        <v>0.4</v>
      </c>
      <c r="Q127" s="8">
        <v>34.42</v>
      </c>
      <c r="AC127" s="72">
        <v>0.52900000000000003</v>
      </c>
      <c r="AD127" s="72"/>
      <c r="AF127" s="80" t="s">
        <v>303</v>
      </c>
      <c r="AG127" s="80" t="s">
        <v>310</v>
      </c>
      <c r="AH127" s="80" t="s">
        <v>317</v>
      </c>
    </row>
    <row r="128" spans="1:34">
      <c r="A128" s="1">
        <v>1991</v>
      </c>
      <c r="F128">
        <v>0.56690410551384685</v>
      </c>
      <c r="G128">
        <v>0.75075573466625345</v>
      </c>
      <c r="H128">
        <v>0.39597849418707504</v>
      </c>
      <c r="I128">
        <v>0.93683840572025878</v>
      </c>
      <c r="J128">
        <v>0.94687552643609985</v>
      </c>
      <c r="K128">
        <v>0.91914644912868526</v>
      </c>
      <c r="L128">
        <v>6.3161594279741259E-2</v>
      </c>
      <c r="M128">
        <v>5.3124473563900126E-2</v>
      </c>
      <c r="N128">
        <v>8.0853550871314697E-2</v>
      </c>
      <c r="P128" s="8"/>
      <c r="Q128" s="8"/>
      <c r="AC128" s="72"/>
      <c r="AD128" s="72"/>
      <c r="AF128" s="80"/>
      <c r="AG128" s="80"/>
      <c r="AH128" s="80"/>
    </row>
    <row r="129" spans="1:34">
      <c r="A129" s="1">
        <v>1992</v>
      </c>
      <c r="P129" s="8"/>
      <c r="Q129" s="8"/>
      <c r="AC129" s="72"/>
      <c r="AD129" s="72"/>
      <c r="AF129" s="80"/>
      <c r="AG129" s="80"/>
      <c r="AH129" s="80"/>
    </row>
    <row r="130" spans="1:34">
      <c r="A130" s="1">
        <v>1993</v>
      </c>
      <c r="P130" s="8"/>
      <c r="Q130" s="8"/>
      <c r="AC130" s="72"/>
      <c r="AD130" s="72"/>
      <c r="AF130" s="80"/>
      <c r="AG130" s="80"/>
      <c r="AH130" s="80"/>
    </row>
    <row r="131" spans="1:34">
      <c r="A131" s="1">
        <v>1994</v>
      </c>
      <c r="P131" s="8"/>
      <c r="Q131" s="8"/>
      <c r="AC131" s="72"/>
      <c r="AD131" s="72"/>
      <c r="AF131" s="80"/>
      <c r="AG131" s="80"/>
      <c r="AH131" s="80"/>
    </row>
    <row r="132" spans="1:34">
      <c r="A132" s="1">
        <v>1995</v>
      </c>
      <c r="P132" s="8"/>
      <c r="Q132" s="8">
        <v>37.479999999999997</v>
      </c>
      <c r="AC132" s="72"/>
      <c r="AD132" s="72"/>
      <c r="AF132" s="80" t="s">
        <v>304</v>
      </c>
      <c r="AG132" s="80" t="s">
        <v>311</v>
      </c>
      <c r="AH132" s="80" t="s">
        <v>318</v>
      </c>
    </row>
    <row r="133" spans="1:34">
      <c r="A133" s="1">
        <v>1996</v>
      </c>
      <c r="P133" s="8"/>
      <c r="Q133" s="8"/>
      <c r="AC133" s="72"/>
      <c r="AD133" s="72"/>
      <c r="AF133" s="80"/>
      <c r="AG133" s="80"/>
      <c r="AH133" s="80"/>
    </row>
    <row r="134" spans="1:34">
      <c r="A134" s="1">
        <v>1997</v>
      </c>
      <c r="P134" s="8"/>
      <c r="Q134" s="8"/>
      <c r="AC134" s="72"/>
      <c r="AD134" s="72"/>
      <c r="AF134" s="80"/>
      <c r="AG134" s="80"/>
      <c r="AH134" s="80"/>
    </row>
    <row r="135" spans="1:34">
      <c r="A135" s="1">
        <v>1998</v>
      </c>
      <c r="P135" s="8"/>
      <c r="Q135" s="8"/>
      <c r="AC135" s="72"/>
      <c r="AD135" s="72"/>
      <c r="AF135" s="80"/>
      <c r="AG135" s="80"/>
      <c r="AH135" s="80"/>
    </row>
    <row r="136" spans="1:34">
      <c r="A136" s="1">
        <v>1999</v>
      </c>
      <c r="P136" s="8"/>
      <c r="Q136" s="8"/>
      <c r="AC136" s="72"/>
      <c r="AD136" s="72"/>
      <c r="AF136" s="80"/>
      <c r="AG136" s="80"/>
      <c r="AH136" s="80"/>
    </row>
    <row r="137" spans="1:34">
      <c r="A137" s="1">
        <v>2000</v>
      </c>
      <c r="P137" s="8"/>
      <c r="Q137" s="8">
        <v>40.090000000000003</v>
      </c>
      <c r="AC137" s="72">
        <v>0.57299999999999995</v>
      </c>
      <c r="AD137" s="72"/>
      <c r="AF137" s="80" t="s">
        <v>305</v>
      </c>
      <c r="AG137" s="80" t="s">
        <v>312</v>
      </c>
      <c r="AH137" s="80" t="s">
        <v>319</v>
      </c>
    </row>
    <row r="138" spans="1:34">
      <c r="A138" s="1">
        <v>2001</v>
      </c>
      <c r="F138">
        <v>0.57212081774299117</v>
      </c>
      <c r="G138">
        <v>0.70540762858470363</v>
      </c>
      <c r="H138">
        <v>0.44930351206329477</v>
      </c>
      <c r="I138">
        <v>0.71492578702232457</v>
      </c>
      <c r="J138">
        <v>0.75483898558876783</v>
      </c>
      <c r="K138">
        <v>0.65718412765171719</v>
      </c>
      <c r="L138">
        <v>0.28507421297767549</v>
      </c>
      <c r="M138">
        <v>0.24516101441123214</v>
      </c>
      <c r="N138">
        <v>0.34281587234828281</v>
      </c>
      <c r="P138" s="8">
        <v>0.5</v>
      </c>
      <c r="Q138" s="8"/>
      <c r="AC138" s="72"/>
      <c r="AD138" s="72"/>
      <c r="AF138" s="80"/>
      <c r="AG138" s="80"/>
      <c r="AH138" s="80"/>
    </row>
    <row r="139" spans="1:34">
      <c r="A139" s="1">
        <v>2002</v>
      </c>
      <c r="P139" s="8"/>
      <c r="Q139" s="8"/>
      <c r="AC139" s="72"/>
      <c r="AD139" s="72"/>
      <c r="AF139" s="80"/>
      <c r="AG139" s="80"/>
      <c r="AH139" s="80"/>
    </row>
    <row r="140" spans="1:34">
      <c r="A140" s="1">
        <v>2003</v>
      </c>
      <c r="P140" s="8"/>
      <c r="Q140" s="8"/>
      <c r="AC140" s="72"/>
      <c r="AD140" s="72"/>
      <c r="AF140" s="80"/>
      <c r="AG140" s="80"/>
      <c r="AH140" s="80"/>
    </row>
    <row r="141" spans="1:34">
      <c r="A141" s="1">
        <v>2004</v>
      </c>
      <c r="P141" s="8"/>
      <c r="Q141" s="8"/>
      <c r="AC141" s="72"/>
      <c r="AD141" s="72"/>
      <c r="AF141" s="80"/>
      <c r="AG141" s="80"/>
      <c r="AH141" s="80"/>
    </row>
    <row r="142" spans="1:34">
      <c r="A142" s="1">
        <v>2005</v>
      </c>
      <c r="P142" s="8"/>
      <c r="Q142" s="8">
        <v>42.86</v>
      </c>
      <c r="AC142" s="72">
        <v>0.63700000000000001</v>
      </c>
      <c r="AD142" s="72"/>
      <c r="AF142" s="80" t="s">
        <v>306</v>
      </c>
      <c r="AG142" s="80" t="s">
        <v>313</v>
      </c>
      <c r="AH142" s="80" t="s">
        <v>320</v>
      </c>
    </row>
    <row r="143" spans="1:34">
      <c r="A143" s="1">
        <v>2006</v>
      </c>
      <c r="P143" s="8"/>
      <c r="Q143" s="8"/>
      <c r="AC143" s="72">
        <v>0.63600000000000001</v>
      </c>
      <c r="AD143" s="72"/>
      <c r="AF143" s="80"/>
      <c r="AG143" s="80"/>
      <c r="AH143" s="80"/>
    </row>
    <row r="144" spans="1:34">
      <c r="A144" s="1">
        <v>2007</v>
      </c>
      <c r="P144" s="8"/>
      <c r="Q144" s="8"/>
      <c r="AC144" s="72">
        <v>0.64200000000000002</v>
      </c>
      <c r="AD144" s="72"/>
      <c r="AF144" s="80"/>
      <c r="AG144" s="80"/>
      <c r="AH144" s="80"/>
    </row>
    <row r="145" spans="1:34">
      <c r="A145" s="1">
        <v>2008</v>
      </c>
      <c r="P145" s="8"/>
      <c r="Q145" s="8"/>
      <c r="AC145" s="72">
        <v>0.64900000000000002</v>
      </c>
      <c r="AD145" s="72"/>
      <c r="AF145" s="80"/>
      <c r="AG145" s="80"/>
      <c r="AH145" s="80"/>
    </row>
    <row r="146" spans="1:34">
      <c r="A146" s="1">
        <v>2009</v>
      </c>
      <c r="P146" s="8"/>
      <c r="Q146" s="8"/>
      <c r="AC146" s="72">
        <v>0.65400000000000003</v>
      </c>
      <c r="AD146" s="72"/>
      <c r="AF146" s="80"/>
      <c r="AG146" s="80"/>
      <c r="AH146" s="80"/>
    </row>
    <row r="147" spans="1:34">
      <c r="A147" s="1">
        <v>2010</v>
      </c>
      <c r="P147" s="8"/>
      <c r="Q147" s="8"/>
      <c r="AC147" s="72">
        <v>0.628</v>
      </c>
      <c r="AD147" s="72"/>
      <c r="AF147" s="80" t="s">
        <v>307</v>
      </c>
      <c r="AG147" s="80" t="s">
        <v>314</v>
      </c>
      <c r="AH147" s="80" t="s">
        <v>321</v>
      </c>
    </row>
    <row r="148" spans="1:34">
      <c r="A148" s="1">
        <v>2011</v>
      </c>
      <c r="P148" s="8"/>
      <c r="Q148" s="8"/>
      <c r="AC148" s="72">
        <v>0.63200000000000001</v>
      </c>
      <c r="AD148" s="72"/>
      <c r="AF148" s="80"/>
      <c r="AG148" s="80"/>
      <c r="AH148" s="80"/>
    </row>
    <row r="149" spans="1:34">
      <c r="AC149" s="72"/>
      <c r="AD149" s="72"/>
    </row>
    <row r="150" spans="1:34" ht="90">
      <c r="A150" s="57" t="s">
        <v>257</v>
      </c>
      <c r="C150" s="10" t="s">
        <v>33</v>
      </c>
      <c r="D150" s="10" t="s">
        <v>33</v>
      </c>
      <c r="E150" s="10" t="s">
        <v>33</v>
      </c>
      <c r="F150" s="7" t="s">
        <v>119</v>
      </c>
      <c r="G150" s="7" t="s">
        <v>119</v>
      </c>
      <c r="H150" s="7" t="s">
        <v>119</v>
      </c>
      <c r="I150" s="7" t="s">
        <v>119</v>
      </c>
      <c r="J150" s="7" t="s">
        <v>119</v>
      </c>
      <c r="K150" s="7" t="s">
        <v>119</v>
      </c>
      <c r="L150" s="7" t="s">
        <v>119</v>
      </c>
      <c r="M150" s="7" t="s">
        <v>119</v>
      </c>
      <c r="N150" s="7" t="s">
        <v>119</v>
      </c>
      <c r="P150" s="7" t="s">
        <v>34</v>
      </c>
      <c r="Q150" s="7" t="s">
        <v>35</v>
      </c>
      <c r="S150" s="7" t="s">
        <v>33</v>
      </c>
      <c r="T150" s="7" t="s">
        <v>33</v>
      </c>
      <c r="U150" s="7" t="s">
        <v>33</v>
      </c>
      <c r="V150" s="7" t="s">
        <v>33</v>
      </c>
      <c r="W150" s="7" t="s">
        <v>33</v>
      </c>
      <c r="X150" s="7" t="s">
        <v>33</v>
      </c>
      <c r="Y150" s="7" t="s">
        <v>33</v>
      </c>
      <c r="Z150" s="7" t="s">
        <v>33</v>
      </c>
      <c r="AA150" s="7" t="s">
        <v>33</v>
      </c>
      <c r="AC150" s="66" t="s">
        <v>295</v>
      </c>
      <c r="AD150" s="66"/>
      <c r="AF150" s="146" t="s">
        <v>299</v>
      </c>
      <c r="AG150" s="146"/>
      <c r="AH150" s="146"/>
    </row>
    <row r="151" spans="1:34" ht="95" customHeight="1">
      <c r="A151" s="58" t="s">
        <v>94</v>
      </c>
      <c r="C151" t="s">
        <v>258</v>
      </c>
      <c r="D151" t="s">
        <v>258</v>
      </c>
      <c r="E151" t="s">
        <v>258</v>
      </c>
      <c r="F151" s="151" t="s">
        <v>118</v>
      </c>
      <c r="G151" s="151"/>
      <c r="H151" s="151"/>
      <c r="I151" s="151" t="s">
        <v>118</v>
      </c>
      <c r="J151" s="151"/>
      <c r="K151" s="151"/>
      <c r="L151" s="151" t="s">
        <v>118</v>
      </c>
      <c r="M151" s="151"/>
      <c r="N151" s="151"/>
      <c r="P151" s="7" t="s">
        <v>259</v>
      </c>
      <c r="Q151" s="7" t="s">
        <v>259</v>
      </c>
      <c r="S151" s="27" t="s">
        <v>113</v>
      </c>
      <c r="T151" s="27" t="s">
        <v>113</v>
      </c>
      <c r="U151" s="27" t="s">
        <v>113</v>
      </c>
      <c r="V151" s="27" t="s">
        <v>113</v>
      </c>
      <c r="W151" s="27" t="s">
        <v>113</v>
      </c>
      <c r="X151" s="27" t="s">
        <v>113</v>
      </c>
      <c r="Y151" s="27" t="s">
        <v>113</v>
      </c>
      <c r="Z151" s="27" t="s">
        <v>113</v>
      </c>
      <c r="AA151" s="27" t="s">
        <v>113</v>
      </c>
      <c r="AC151" s="66" t="s">
        <v>259</v>
      </c>
      <c r="AD151" s="66"/>
      <c r="AF151" s="147" t="s">
        <v>300</v>
      </c>
      <c r="AG151" s="147"/>
      <c r="AH151" s="147"/>
    </row>
    <row r="152" spans="1:34" ht="25" customHeight="1">
      <c r="A152" s="58" t="s">
        <v>255</v>
      </c>
      <c r="F152" s="49"/>
      <c r="G152" s="49"/>
      <c r="H152" s="49"/>
      <c r="I152" s="49"/>
      <c r="J152" s="49"/>
      <c r="K152" s="49"/>
      <c r="L152" s="49"/>
      <c r="M152" s="49"/>
      <c r="N152" s="49"/>
      <c r="P152" s="7"/>
      <c r="Q152" s="7"/>
      <c r="S152" s="27"/>
      <c r="T152" s="27"/>
      <c r="U152" s="27"/>
      <c r="V152" s="27"/>
      <c r="W152" s="27"/>
      <c r="X152" s="27"/>
      <c r="Y152" s="27"/>
      <c r="Z152" s="27"/>
      <c r="AA152" s="27"/>
    </row>
    <row r="153" spans="1:34" ht="70" customHeight="1">
      <c r="A153" s="59" t="s">
        <v>256</v>
      </c>
      <c r="F153" s="150" t="s">
        <v>117</v>
      </c>
      <c r="G153" s="150"/>
      <c r="H153" s="150"/>
      <c r="I153" s="150" t="s">
        <v>117</v>
      </c>
      <c r="J153" s="150"/>
      <c r="K153" s="150"/>
      <c r="L153" s="150" t="s">
        <v>117</v>
      </c>
      <c r="M153" s="150"/>
      <c r="N153" s="150"/>
      <c r="S153" s="27"/>
      <c r="T153" s="27"/>
      <c r="U153" s="27"/>
      <c r="V153" s="27"/>
      <c r="W153" s="27"/>
      <c r="X153" s="27"/>
      <c r="Y153" s="27"/>
      <c r="Z153" s="27"/>
      <c r="AA153" s="27"/>
    </row>
    <row r="154" spans="1:34">
      <c r="F154" s="27"/>
      <c r="G154" s="27"/>
      <c r="H154" s="27"/>
      <c r="I154" s="27"/>
      <c r="J154" s="27"/>
      <c r="K154" s="27"/>
      <c r="L154" s="27"/>
      <c r="M154" s="27"/>
      <c r="N154" s="27"/>
      <c r="S154" s="27"/>
      <c r="T154" s="27"/>
      <c r="U154" s="27"/>
      <c r="V154" s="27"/>
      <c r="W154" s="27"/>
      <c r="X154" s="27"/>
      <c r="Y154" s="27"/>
      <c r="Z154" s="27"/>
      <c r="AA154" s="27"/>
    </row>
    <row r="155" spans="1:34">
      <c r="F155" s="27"/>
      <c r="G155" s="27"/>
      <c r="H155" s="27"/>
      <c r="I155" s="27"/>
      <c r="J155" s="27"/>
      <c r="K155" s="27"/>
      <c r="L155" s="27"/>
      <c r="M155" s="27"/>
      <c r="N155" s="27"/>
      <c r="S155" s="27"/>
      <c r="T155" s="27"/>
      <c r="U155" s="27"/>
      <c r="V155" s="27"/>
      <c r="W155" s="27"/>
      <c r="X155" s="27"/>
      <c r="Y155" s="27"/>
      <c r="Z155" s="27"/>
      <c r="AA155" s="27"/>
    </row>
  </sheetData>
  <mergeCells count="21">
    <mergeCell ref="F4:H4"/>
    <mergeCell ref="AC3:AD3"/>
    <mergeCell ref="AC4:AD4"/>
    <mergeCell ref="F153:H153"/>
    <mergeCell ref="I153:K153"/>
    <mergeCell ref="L153:N153"/>
    <mergeCell ref="I4:K4"/>
    <mergeCell ref="L4:N4"/>
    <mergeCell ref="F151:H151"/>
    <mergeCell ref="I151:K151"/>
    <mergeCell ref="L151:N151"/>
    <mergeCell ref="S3:AA3"/>
    <mergeCell ref="C3:N3"/>
    <mergeCell ref="P3:Q3"/>
    <mergeCell ref="C4:E4"/>
    <mergeCell ref="S4:U4"/>
    <mergeCell ref="V4:X4"/>
    <mergeCell ref="AF3:AH3"/>
    <mergeCell ref="AF150:AH150"/>
    <mergeCell ref="AF151:AH151"/>
    <mergeCell ref="Y4:AA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6"/>
  <sheetViews>
    <sheetView tabSelected="1" workbookViewId="0">
      <selection activeCell="C2" sqref="C2"/>
    </sheetView>
  </sheetViews>
  <sheetFormatPr baseColWidth="10" defaultRowHeight="15" x14ac:dyDescent="0"/>
  <cols>
    <col min="1" max="1" width="23.1640625" customWidth="1"/>
  </cols>
  <sheetData>
    <row r="1" spans="1:4" ht="23">
      <c r="A1" s="40" t="s">
        <v>228</v>
      </c>
    </row>
    <row r="2" spans="1:4">
      <c r="A2" s="41"/>
    </row>
    <row r="3" spans="1:4">
      <c r="A3" s="41"/>
    </row>
    <row r="5" spans="1:4">
      <c r="A5" s="11" t="s">
        <v>1</v>
      </c>
      <c r="B5">
        <v>1947</v>
      </c>
    </row>
    <row r="7" spans="1:4">
      <c r="B7" t="s">
        <v>25</v>
      </c>
      <c r="C7" t="s">
        <v>39</v>
      </c>
      <c r="D7" t="s">
        <v>27</v>
      </c>
    </row>
    <row r="8" spans="1:4">
      <c r="A8" t="s">
        <v>40</v>
      </c>
      <c r="B8">
        <v>1622128</v>
      </c>
      <c r="C8">
        <v>1534278</v>
      </c>
      <c r="D8">
        <v>87850</v>
      </c>
    </row>
    <row r="9" spans="1:4">
      <c r="A9" t="s">
        <v>41</v>
      </c>
      <c r="B9">
        <v>32152</v>
      </c>
      <c r="C9">
        <v>31617</v>
      </c>
      <c r="D9">
        <v>535</v>
      </c>
    </row>
    <row r="10" spans="1:4">
      <c r="A10" t="s">
        <v>42</v>
      </c>
      <c r="B10">
        <v>1426484</v>
      </c>
      <c r="C10">
        <v>1023823</v>
      </c>
      <c r="D10">
        <v>402661</v>
      </c>
    </row>
    <row r="11" spans="1:4">
      <c r="A11" t="s">
        <v>43</v>
      </c>
      <c r="B11">
        <v>338027</v>
      </c>
      <c r="C11">
        <v>334008</v>
      </c>
      <c r="D11">
        <v>4019</v>
      </c>
    </row>
    <row r="12" spans="1:4">
      <c r="A12" t="s">
        <v>44</v>
      </c>
      <c r="B12">
        <v>30743</v>
      </c>
      <c r="C12">
        <v>29336</v>
      </c>
      <c r="D12">
        <v>1407</v>
      </c>
    </row>
    <row r="13" spans="1:4">
      <c r="A13" t="s">
        <v>45</v>
      </c>
      <c r="B13">
        <v>854966</v>
      </c>
      <c r="C13">
        <v>747612</v>
      </c>
      <c r="D13">
        <v>107354</v>
      </c>
    </row>
    <row r="14" spans="1:4">
      <c r="A14" t="s">
        <v>46</v>
      </c>
      <c r="B14">
        <v>387280</v>
      </c>
      <c r="C14">
        <v>374921</v>
      </c>
      <c r="D14">
        <v>12359</v>
      </c>
    </row>
    <row r="15" spans="1:4">
      <c r="A15" t="s">
        <v>47</v>
      </c>
      <c r="B15">
        <v>1374632</v>
      </c>
      <c r="C15">
        <v>778712</v>
      </c>
      <c r="D15">
        <v>595920</v>
      </c>
    </row>
    <row r="16" spans="1:4">
      <c r="A16" t="s">
        <v>48</v>
      </c>
      <c r="B16">
        <v>200901</v>
      </c>
      <c r="C16">
        <v>178904</v>
      </c>
      <c r="D16">
        <v>21997</v>
      </c>
    </row>
    <row r="17" spans="1:22">
      <c r="A17" t="s">
        <v>49</v>
      </c>
      <c r="B17">
        <v>178365</v>
      </c>
      <c r="C17">
        <v>129849</v>
      </c>
      <c r="D17">
        <v>48516</v>
      </c>
    </row>
    <row r="18" spans="1:22">
      <c r="A18" t="s">
        <v>50</v>
      </c>
      <c r="B18">
        <v>6445678</v>
      </c>
      <c r="C18">
        <v>5163060</v>
      </c>
      <c r="D18">
        <v>1282618</v>
      </c>
    </row>
    <row r="20" spans="1:22">
      <c r="A20" s="11" t="s">
        <v>120</v>
      </c>
    </row>
    <row r="22" spans="1:22">
      <c r="B22">
        <v>1914</v>
      </c>
      <c r="E22">
        <v>1947</v>
      </c>
      <c r="H22">
        <v>1960</v>
      </c>
      <c r="K22">
        <v>1970</v>
      </c>
      <c r="N22">
        <v>1980</v>
      </c>
      <c r="Q22">
        <v>1991</v>
      </c>
      <c r="T22">
        <v>2001</v>
      </c>
    </row>
    <row r="23" spans="1:22">
      <c r="B23" t="s">
        <v>50</v>
      </c>
      <c r="C23" t="s">
        <v>55</v>
      </c>
      <c r="D23" t="s">
        <v>56</v>
      </c>
      <c r="E23" t="s">
        <v>50</v>
      </c>
      <c r="F23" t="s">
        <v>55</v>
      </c>
      <c r="G23" t="s">
        <v>56</v>
      </c>
      <c r="H23" t="s">
        <v>50</v>
      </c>
      <c r="I23" t="s">
        <v>55</v>
      </c>
      <c r="J23" t="s">
        <v>56</v>
      </c>
      <c r="K23" t="s">
        <v>50</v>
      </c>
      <c r="L23" t="s">
        <v>55</v>
      </c>
      <c r="M23" t="s">
        <v>56</v>
      </c>
      <c r="N23" t="s">
        <v>50</v>
      </c>
      <c r="O23" t="s">
        <v>55</v>
      </c>
      <c r="P23" t="s">
        <v>56</v>
      </c>
      <c r="Q23" t="s">
        <v>50</v>
      </c>
      <c r="R23" t="s">
        <v>55</v>
      </c>
      <c r="S23" t="s">
        <v>56</v>
      </c>
      <c r="T23" t="s">
        <v>50</v>
      </c>
      <c r="U23" t="s">
        <v>55</v>
      </c>
      <c r="V23" t="s">
        <v>56</v>
      </c>
    </row>
    <row r="24" spans="1:22">
      <c r="A24" t="s">
        <v>121</v>
      </c>
      <c r="B24">
        <f>+C24+D24</f>
        <v>529866</v>
      </c>
      <c r="C24">
        <v>488288</v>
      </c>
      <c r="D24">
        <v>41578</v>
      </c>
      <c r="E24">
        <f t="shared" ref="E24:E30" si="0">+F24+G24</f>
        <v>1622128</v>
      </c>
      <c r="F24">
        <v>1534278</v>
      </c>
      <c r="G24">
        <v>87850</v>
      </c>
      <c r="H24">
        <f t="shared" ref="H24:H30" si="1">+I24+J24</f>
        <v>1351869</v>
      </c>
      <c r="I24">
        <v>1272088</v>
      </c>
      <c r="J24">
        <v>79781</v>
      </c>
      <c r="K24">
        <f t="shared" ref="K24:K33" si="2">+L24+M24</f>
        <v>1331100</v>
      </c>
      <c r="L24">
        <v>1243150</v>
      </c>
      <c r="M24">
        <v>87950</v>
      </c>
      <c r="N24">
        <f t="shared" ref="N24:N33" si="3">+O24+P24</f>
        <v>1200992</v>
      </c>
      <c r="O24">
        <v>1123138</v>
      </c>
      <c r="P24">
        <v>77854</v>
      </c>
      <c r="Q24">
        <f t="shared" ref="Q24:Q33" si="4">+R24+S24</f>
        <v>1364870</v>
      </c>
      <c r="R24">
        <v>1142674</v>
      </c>
      <c r="S24">
        <v>222196</v>
      </c>
      <c r="T24">
        <f t="shared" ref="T24:T33" si="5">+U24+V24</f>
        <v>910996</v>
      </c>
      <c r="U24">
        <v>817136</v>
      </c>
      <c r="V24">
        <v>93860</v>
      </c>
    </row>
    <row r="25" spans="1:22">
      <c r="A25" t="s">
        <v>122</v>
      </c>
      <c r="E25">
        <f t="shared" si="0"/>
        <v>32152</v>
      </c>
      <c r="F25">
        <v>31617</v>
      </c>
      <c r="G25">
        <v>535</v>
      </c>
      <c r="H25">
        <f t="shared" si="1"/>
        <v>40653</v>
      </c>
      <c r="I25">
        <v>39531</v>
      </c>
      <c r="J25">
        <v>1122</v>
      </c>
      <c r="K25">
        <f t="shared" si="2"/>
        <v>44600</v>
      </c>
      <c r="L25">
        <v>42850</v>
      </c>
      <c r="M25">
        <v>1750</v>
      </c>
      <c r="N25">
        <f t="shared" si="3"/>
        <v>47171</v>
      </c>
      <c r="O25">
        <v>44194</v>
      </c>
      <c r="P25">
        <v>2977</v>
      </c>
      <c r="Q25">
        <f t="shared" si="4"/>
        <v>47430</v>
      </c>
      <c r="R25">
        <v>43905</v>
      </c>
      <c r="S25">
        <v>3525</v>
      </c>
      <c r="T25">
        <f t="shared" si="5"/>
        <v>37979</v>
      </c>
      <c r="U25">
        <v>35068</v>
      </c>
      <c r="V25">
        <v>2911</v>
      </c>
    </row>
    <row r="26" spans="1:22">
      <c r="A26" t="s">
        <v>123</v>
      </c>
      <c r="B26">
        <f>+C26+D26</f>
        <v>841237</v>
      </c>
      <c r="C26">
        <v>488238</v>
      </c>
      <c r="D26">
        <v>352999</v>
      </c>
      <c r="E26">
        <f t="shared" si="0"/>
        <v>1426484</v>
      </c>
      <c r="F26">
        <v>1023823</v>
      </c>
      <c r="G26">
        <v>402661</v>
      </c>
      <c r="H26">
        <f t="shared" si="1"/>
        <v>1876472</v>
      </c>
      <c r="I26">
        <v>1488348</v>
      </c>
      <c r="J26">
        <v>388124</v>
      </c>
      <c r="K26">
        <f t="shared" si="2"/>
        <v>1771250</v>
      </c>
      <c r="L26">
        <v>1357500</v>
      </c>
      <c r="M26">
        <v>413750</v>
      </c>
      <c r="N26">
        <f t="shared" si="3"/>
        <v>1985995</v>
      </c>
      <c r="O26">
        <v>1556028</v>
      </c>
      <c r="P26">
        <v>429967</v>
      </c>
      <c r="Q26">
        <f t="shared" si="4"/>
        <v>2136803</v>
      </c>
      <c r="R26">
        <v>1590713</v>
      </c>
      <c r="S26">
        <v>546090</v>
      </c>
      <c r="T26">
        <f t="shared" si="5"/>
        <v>1245544</v>
      </c>
      <c r="U26">
        <v>966056</v>
      </c>
      <c r="V26">
        <v>279488</v>
      </c>
    </row>
    <row r="27" spans="1:22">
      <c r="A27" t="s">
        <v>124</v>
      </c>
      <c r="E27">
        <f t="shared" si="0"/>
        <v>30743</v>
      </c>
      <c r="F27">
        <v>29336</v>
      </c>
      <c r="G27">
        <v>1407</v>
      </c>
      <c r="H27">
        <f t="shared" si="1"/>
        <v>82803</v>
      </c>
      <c r="I27">
        <v>79896</v>
      </c>
      <c r="J27">
        <v>2907</v>
      </c>
      <c r="K27">
        <f t="shared" si="2"/>
        <v>96550</v>
      </c>
      <c r="L27">
        <v>90750</v>
      </c>
      <c r="M27">
        <v>5800</v>
      </c>
      <c r="N27">
        <f t="shared" si="3"/>
        <v>103256</v>
      </c>
      <c r="O27">
        <v>94789</v>
      </c>
      <c r="P27">
        <v>8467</v>
      </c>
      <c r="Q27">
        <f t="shared" si="4"/>
        <v>103787</v>
      </c>
      <c r="R27">
        <v>92469</v>
      </c>
      <c r="S27">
        <v>11318</v>
      </c>
      <c r="T27">
        <f t="shared" si="5"/>
        <v>90165</v>
      </c>
      <c r="U27">
        <v>76428</v>
      </c>
      <c r="V27">
        <v>13737</v>
      </c>
    </row>
    <row r="28" spans="1:22">
      <c r="A28" t="s">
        <v>125</v>
      </c>
      <c r="E28">
        <f t="shared" si="0"/>
        <v>338027</v>
      </c>
      <c r="F28">
        <v>334008</v>
      </c>
      <c r="G28">
        <v>4019</v>
      </c>
      <c r="H28">
        <f t="shared" si="1"/>
        <v>428362</v>
      </c>
      <c r="I28">
        <v>422776</v>
      </c>
      <c r="J28">
        <v>5586</v>
      </c>
      <c r="K28">
        <f t="shared" si="2"/>
        <v>711300</v>
      </c>
      <c r="L28">
        <v>699050</v>
      </c>
      <c r="M28">
        <v>12250</v>
      </c>
      <c r="N28">
        <f t="shared" si="3"/>
        <v>1003175</v>
      </c>
      <c r="O28">
        <v>981251</v>
      </c>
      <c r="P28">
        <v>21924</v>
      </c>
      <c r="Q28">
        <f t="shared" si="4"/>
        <v>836448</v>
      </c>
      <c r="R28">
        <v>818831</v>
      </c>
      <c r="S28">
        <v>17617</v>
      </c>
      <c r="T28">
        <f t="shared" si="5"/>
        <v>638566</v>
      </c>
      <c r="U28">
        <v>621598</v>
      </c>
      <c r="V28">
        <v>16968</v>
      </c>
    </row>
    <row r="29" spans="1:22">
      <c r="A29" t="s">
        <v>126</v>
      </c>
      <c r="B29">
        <f>+C29+D29</f>
        <v>293646</v>
      </c>
      <c r="C29">
        <v>272429</v>
      </c>
      <c r="D29">
        <v>21217</v>
      </c>
      <c r="E29">
        <f t="shared" si="0"/>
        <v>959502</v>
      </c>
      <c r="F29">
        <v>831524</v>
      </c>
      <c r="G29">
        <v>127978</v>
      </c>
      <c r="H29">
        <f t="shared" si="1"/>
        <v>924252</v>
      </c>
      <c r="I29">
        <v>753201</v>
      </c>
      <c r="J29">
        <v>171051</v>
      </c>
      <c r="K29">
        <f t="shared" si="2"/>
        <v>1324800</v>
      </c>
      <c r="L29">
        <v>1008500</v>
      </c>
      <c r="M29">
        <v>316300</v>
      </c>
      <c r="N29">
        <f t="shared" si="3"/>
        <v>1702080</v>
      </c>
      <c r="O29">
        <v>1221063</v>
      </c>
      <c r="P29">
        <v>481017</v>
      </c>
      <c r="Q29">
        <f t="shared" si="4"/>
        <v>2539302</v>
      </c>
      <c r="R29">
        <v>1730600</v>
      </c>
      <c r="S29">
        <v>808702</v>
      </c>
      <c r="T29">
        <f t="shared" si="5"/>
        <v>2213065</v>
      </c>
      <c r="U29">
        <v>1455946</v>
      </c>
      <c r="V29">
        <v>757119</v>
      </c>
    </row>
    <row r="30" spans="1:22">
      <c r="A30" t="s">
        <v>127</v>
      </c>
      <c r="B30">
        <f>+C30+D30</f>
        <v>110774</v>
      </c>
      <c r="C30">
        <v>109156</v>
      </c>
      <c r="D30">
        <v>1618</v>
      </c>
      <c r="E30">
        <f t="shared" si="0"/>
        <v>387280</v>
      </c>
      <c r="F30">
        <v>374920</v>
      </c>
      <c r="G30">
        <v>12360</v>
      </c>
      <c r="H30">
        <f t="shared" si="1"/>
        <v>522452</v>
      </c>
      <c r="I30">
        <v>497673</v>
      </c>
      <c r="J30">
        <v>24779</v>
      </c>
      <c r="K30">
        <f t="shared" si="2"/>
        <v>593250</v>
      </c>
      <c r="L30">
        <v>541450</v>
      </c>
      <c r="M30">
        <v>51800</v>
      </c>
      <c r="N30">
        <f t="shared" si="3"/>
        <v>460476</v>
      </c>
      <c r="O30">
        <v>424671</v>
      </c>
      <c r="P30">
        <v>35805</v>
      </c>
      <c r="Q30">
        <f t="shared" si="4"/>
        <v>637962</v>
      </c>
      <c r="R30">
        <v>583938</v>
      </c>
      <c r="S30">
        <v>54024</v>
      </c>
      <c r="T30">
        <f t="shared" si="5"/>
        <v>717573</v>
      </c>
      <c r="U30">
        <v>629188</v>
      </c>
      <c r="V30">
        <v>88385</v>
      </c>
    </row>
    <row r="31" spans="1:22">
      <c r="A31" t="s">
        <v>128</v>
      </c>
      <c r="B31">
        <f>+C31+D31</f>
        <v>63472</v>
      </c>
      <c r="C31">
        <v>35091</v>
      </c>
      <c r="D31">
        <v>28381</v>
      </c>
      <c r="K31">
        <f t="shared" si="2"/>
        <v>252650</v>
      </c>
      <c r="L31">
        <v>183950</v>
      </c>
      <c r="M31">
        <v>68700</v>
      </c>
      <c r="N31">
        <f t="shared" si="3"/>
        <v>395704</v>
      </c>
      <c r="O31">
        <v>265475</v>
      </c>
      <c r="P31">
        <v>130229</v>
      </c>
      <c r="Q31">
        <f t="shared" si="4"/>
        <v>655021</v>
      </c>
      <c r="R31">
        <v>432264</v>
      </c>
      <c r="S31">
        <v>222757</v>
      </c>
      <c r="T31">
        <f t="shared" si="5"/>
        <v>898264</v>
      </c>
      <c r="U31">
        <v>567722</v>
      </c>
      <c r="V31">
        <v>330542</v>
      </c>
    </row>
    <row r="32" spans="1:22">
      <c r="A32" t="s">
        <v>129</v>
      </c>
      <c r="B32">
        <f>+C32</f>
        <v>232547</v>
      </c>
      <c r="C32">
        <f>35908+9641+102573+2999+9062+10395+39544+12393+7894+155+1983</f>
        <v>232547</v>
      </c>
      <c r="D32" t="s">
        <v>130</v>
      </c>
      <c r="E32">
        <f>+F32+G32</f>
        <v>1270096</v>
      </c>
      <c r="F32">
        <v>694801</v>
      </c>
      <c r="G32">
        <v>575295</v>
      </c>
      <c r="H32">
        <f>+I32+J32</f>
        <v>1546688</v>
      </c>
      <c r="I32">
        <v>735991</v>
      </c>
      <c r="J32">
        <v>810697</v>
      </c>
      <c r="K32">
        <f t="shared" si="2"/>
        <v>2098750</v>
      </c>
      <c r="L32">
        <v>973550</v>
      </c>
      <c r="M32">
        <v>1125200</v>
      </c>
      <c r="N32">
        <f t="shared" si="3"/>
        <v>2399039</v>
      </c>
      <c r="O32">
        <v>1044416</v>
      </c>
      <c r="P32">
        <v>1354623</v>
      </c>
      <c r="Q32">
        <f t="shared" si="4"/>
        <v>3924044</v>
      </c>
      <c r="R32">
        <v>1459492</v>
      </c>
      <c r="S32">
        <v>2464552</v>
      </c>
      <c r="T32">
        <f t="shared" si="5"/>
        <v>3414238</v>
      </c>
      <c r="U32">
        <v>1400689</v>
      </c>
      <c r="V32">
        <v>2013549</v>
      </c>
    </row>
    <row r="33" spans="1:23">
      <c r="A33" t="s">
        <v>131</v>
      </c>
      <c r="B33">
        <f>+C33+D33</f>
        <v>2712984</v>
      </c>
      <c r="C33">
        <v>1150282</v>
      </c>
      <c r="D33">
        <v>1562702</v>
      </c>
      <c r="E33">
        <f>+F33+G33</f>
        <v>200901</v>
      </c>
      <c r="F33">
        <v>178904</v>
      </c>
      <c r="G33">
        <v>21997</v>
      </c>
      <c r="H33">
        <f>+I33+J33</f>
        <v>750918</v>
      </c>
      <c r="I33">
        <v>589550</v>
      </c>
      <c r="J33">
        <v>161368</v>
      </c>
      <c r="K33">
        <f t="shared" si="2"/>
        <v>787200</v>
      </c>
      <c r="L33">
        <v>581750</v>
      </c>
      <c r="M33">
        <v>205450</v>
      </c>
      <c r="N33">
        <f t="shared" si="3"/>
        <v>691302</v>
      </c>
      <c r="O33">
        <v>494678</v>
      </c>
      <c r="P33">
        <v>196624</v>
      </c>
      <c r="Q33">
        <f t="shared" si="4"/>
        <v>122661</v>
      </c>
      <c r="R33">
        <v>81013</v>
      </c>
      <c r="S33">
        <v>41648</v>
      </c>
      <c r="T33">
        <f t="shared" si="5"/>
        <v>427307</v>
      </c>
      <c r="U33">
        <v>243200</v>
      </c>
      <c r="V33">
        <v>184107</v>
      </c>
    </row>
    <row r="34" spans="1:23">
      <c r="A34" t="s">
        <v>110</v>
      </c>
      <c r="B34">
        <f>SUM(B24:B33)</f>
        <v>4784526</v>
      </c>
      <c r="C34">
        <f>SUM(C24:C33)</f>
        <v>2776031</v>
      </c>
      <c r="D34">
        <f>SUM(D24:D33)</f>
        <v>2008495</v>
      </c>
      <c r="E34">
        <f>SUM(E24:E33)</f>
        <v>6267313</v>
      </c>
      <c r="F34">
        <f t="shared" ref="F34:T34" si="6">SUM(F24:F33)</f>
        <v>5033211</v>
      </c>
      <c r="G34">
        <f t="shared" si="6"/>
        <v>1234102</v>
      </c>
      <c r="H34">
        <f t="shared" si="6"/>
        <v>7524469</v>
      </c>
      <c r="I34">
        <f t="shared" si="6"/>
        <v>5879054</v>
      </c>
      <c r="J34">
        <f t="shared" si="6"/>
        <v>1645415</v>
      </c>
      <c r="K34">
        <f t="shared" si="6"/>
        <v>9011450</v>
      </c>
      <c r="L34">
        <f t="shared" si="6"/>
        <v>6722500</v>
      </c>
      <c r="M34">
        <f t="shared" si="6"/>
        <v>2288950</v>
      </c>
      <c r="N34">
        <f t="shared" si="6"/>
        <v>9989190</v>
      </c>
      <c r="O34">
        <f t="shared" si="6"/>
        <v>7249703</v>
      </c>
      <c r="P34">
        <f t="shared" si="6"/>
        <v>2739487</v>
      </c>
      <c r="Q34">
        <f t="shared" si="6"/>
        <v>12368328</v>
      </c>
      <c r="R34">
        <f t="shared" si="6"/>
        <v>7975899</v>
      </c>
      <c r="S34">
        <f t="shared" si="6"/>
        <v>4392429</v>
      </c>
      <c r="T34">
        <f t="shared" si="6"/>
        <v>10593697</v>
      </c>
      <c r="U34">
        <f>SUM(U24:U33)</f>
        <v>6813031</v>
      </c>
      <c r="V34">
        <f>SUM(V24:V33)</f>
        <v>3780666</v>
      </c>
    </row>
    <row r="36" spans="1:23">
      <c r="A36" s="153" t="s">
        <v>143</v>
      </c>
      <c r="B36" s="153"/>
      <c r="C36" s="153"/>
      <c r="D36" s="153"/>
      <c r="E36" s="153"/>
      <c r="F36" s="153"/>
      <c r="G36" s="153"/>
      <c r="H36" s="153"/>
      <c r="I36" s="153"/>
      <c r="J36" s="153"/>
      <c r="K36" s="153"/>
      <c r="L36" s="153"/>
      <c r="M36" s="153"/>
      <c r="N36" s="153"/>
      <c r="O36" s="153"/>
      <c r="P36" s="153"/>
      <c r="Q36" s="153"/>
      <c r="R36" s="153"/>
      <c r="S36" s="153"/>
      <c r="T36" s="153"/>
      <c r="U36" s="153"/>
      <c r="V36" s="153"/>
    </row>
    <row r="37" spans="1:23">
      <c r="A37" s="28"/>
      <c r="B37" s="28"/>
      <c r="C37" s="28"/>
      <c r="D37" s="28"/>
      <c r="E37" s="28"/>
      <c r="F37" s="28"/>
      <c r="G37" s="28"/>
      <c r="H37" s="28"/>
      <c r="I37" s="28"/>
      <c r="J37" s="28"/>
      <c r="K37" s="28"/>
      <c r="L37" s="28"/>
      <c r="M37" s="28"/>
      <c r="N37" s="28"/>
      <c r="O37" s="28"/>
      <c r="P37" s="28"/>
      <c r="Q37" s="28"/>
      <c r="R37" s="28"/>
      <c r="S37" s="28"/>
      <c r="T37" s="31"/>
      <c r="U37" s="31"/>
      <c r="V37" s="28"/>
    </row>
    <row r="38" spans="1:23">
      <c r="A38" s="29" t="s">
        <v>94</v>
      </c>
      <c r="B38" s="24" t="s">
        <v>71</v>
      </c>
      <c r="C38" s="24"/>
      <c r="D38" s="30"/>
      <c r="E38" s="30"/>
      <c r="F38" s="30"/>
      <c r="G38" s="30"/>
      <c r="H38" s="30"/>
      <c r="I38" s="30"/>
      <c r="J38" s="30"/>
      <c r="K38" s="30"/>
      <c r="L38" s="30"/>
      <c r="M38" s="30"/>
      <c r="N38" s="30"/>
      <c r="O38" s="30"/>
      <c r="P38" s="30"/>
      <c r="Q38" s="30"/>
      <c r="R38" s="30"/>
      <c r="S38" s="30"/>
      <c r="T38" s="30"/>
      <c r="U38" s="30"/>
      <c r="V38" s="30"/>
    </row>
    <row r="39" spans="1:23">
      <c r="A39" s="24"/>
      <c r="B39" s="24" t="s">
        <v>72</v>
      </c>
      <c r="C39" s="24"/>
      <c r="D39" s="28"/>
      <c r="E39" s="28"/>
      <c r="F39" s="28"/>
      <c r="G39" s="28"/>
      <c r="H39" s="28"/>
      <c r="I39" s="28"/>
      <c r="J39" s="28"/>
      <c r="K39" s="28"/>
      <c r="L39" s="28"/>
      <c r="M39" s="28"/>
      <c r="N39" s="28"/>
      <c r="O39" s="28"/>
      <c r="P39" s="28"/>
      <c r="Q39" s="28"/>
      <c r="R39" s="28"/>
      <c r="S39" s="28"/>
      <c r="T39" s="28"/>
      <c r="U39" s="28"/>
      <c r="V39" s="28"/>
    </row>
    <row r="40" spans="1:23">
      <c r="A40" s="24"/>
      <c r="B40" s="24" t="s">
        <v>73</v>
      </c>
      <c r="C40" s="24"/>
      <c r="D40" s="28"/>
      <c r="E40" s="28"/>
      <c r="F40" s="28"/>
      <c r="G40" s="28"/>
      <c r="H40" s="28"/>
      <c r="I40" s="28"/>
      <c r="J40" s="28"/>
      <c r="K40" s="28"/>
      <c r="L40" s="28"/>
      <c r="M40" s="28"/>
      <c r="N40" s="28"/>
      <c r="O40" s="28"/>
      <c r="P40" s="28"/>
      <c r="Q40" s="28"/>
      <c r="R40" s="28"/>
      <c r="S40" s="28"/>
      <c r="T40" s="32"/>
      <c r="U40" s="32"/>
      <c r="V40" s="28"/>
    </row>
    <row r="41" spans="1:23">
      <c r="A41" s="24"/>
      <c r="B41" s="24" t="s">
        <v>74</v>
      </c>
      <c r="C41" s="24"/>
      <c r="D41" s="28"/>
      <c r="E41" s="28"/>
      <c r="F41" s="28"/>
      <c r="G41" s="28"/>
      <c r="H41" s="28"/>
      <c r="I41" s="28"/>
      <c r="J41" s="28"/>
      <c r="K41" s="28"/>
      <c r="L41" s="28"/>
      <c r="M41" s="28"/>
      <c r="N41" s="28"/>
      <c r="O41" s="28"/>
      <c r="P41" s="28"/>
      <c r="Q41" s="28"/>
      <c r="R41" s="28"/>
      <c r="S41" s="28"/>
      <c r="T41" s="32"/>
      <c r="U41" s="32"/>
      <c r="V41" s="28"/>
    </row>
    <row r="42" spans="1:23">
      <c r="A42" s="24"/>
      <c r="B42" s="24" t="s">
        <v>75</v>
      </c>
      <c r="C42" s="24"/>
      <c r="D42" s="28"/>
      <c r="E42" s="28"/>
      <c r="F42" s="28"/>
      <c r="G42" s="28"/>
      <c r="H42" s="28"/>
      <c r="I42" s="28"/>
      <c r="J42" s="28"/>
      <c r="K42" s="28"/>
      <c r="L42" s="28"/>
      <c r="M42" s="28"/>
      <c r="N42" s="28"/>
      <c r="O42" s="28"/>
      <c r="P42" s="28"/>
      <c r="Q42" s="28"/>
      <c r="R42" s="28"/>
      <c r="S42" s="28"/>
      <c r="T42" s="32"/>
      <c r="U42" s="32"/>
      <c r="V42" s="28"/>
      <c r="W42" t="s">
        <v>56</v>
      </c>
    </row>
    <row r="43" spans="1:23">
      <c r="A43" s="24"/>
      <c r="B43" s="24" t="s">
        <v>76</v>
      </c>
      <c r="C43" s="24"/>
      <c r="D43" s="28"/>
      <c r="E43" s="28"/>
      <c r="F43" s="28"/>
      <c r="G43" s="28"/>
      <c r="H43" s="28"/>
      <c r="I43" s="28"/>
      <c r="J43" s="28"/>
      <c r="K43" s="28"/>
      <c r="L43" s="28"/>
      <c r="M43" s="28"/>
      <c r="N43" s="28"/>
      <c r="O43" s="28"/>
      <c r="P43" s="28"/>
      <c r="Q43" s="28"/>
      <c r="R43" s="28"/>
      <c r="S43" s="28"/>
      <c r="T43" s="32"/>
      <c r="U43" s="32"/>
      <c r="V43" s="28"/>
      <c r="W43">
        <v>513438</v>
      </c>
    </row>
    <row r="44" spans="1:23">
      <c r="A44" s="28"/>
      <c r="B44" s="24" t="s">
        <v>77</v>
      </c>
      <c r="C44" s="24"/>
      <c r="D44" s="28"/>
      <c r="E44" s="28"/>
      <c r="F44" s="28"/>
      <c r="G44" s="28"/>
      <c r="H44" s="28"/>
      <c r="I44" s="28"/>
      <c r="J44" s="28"/>
      <c r="K44" s="28"/>
      <c r="L44" s="28"/>
      <c r="M44" s="28"/>
      <c r="N44" s="28"/>
      <c r="O44" s="28"/>
      <c r="P44" s="28"/>
      <c r="Q44" s="28"/>
      <c r="R44" s="28"/>
      <c r="S44" s="28"/>
      <c r="T44" s="32"/>
      <c r="U44" s="32"/>
      <c r="V44" s="28"/>
      <c r="W44">
        <v>3815</v>
      </c>
    </row>
    <row r="45" spans="1:23">
      <c r="A45" s="28"/>
      <c r="B45" s="25" t="s">
        <v>78</v>
      </c>
      <c r="C45" s="25"/>
      <c r="D45" s="28"/>
      <c r="E45" s="28"/>
      <c r="F45" s="28"/>
      <c r="G45" s="28"/>
      <c r="H45" s="28"/>
      <c r="I45" s="28"/>
      <c r="J45" s="28"/>
      <c r="K45" s="28"/>
      <c r="L45" s="28"/>
      <c r="M45" s="33"/>
      <c r="N45" s="28"/>
      <c r="O45" s="28"/>
      <c r="P45" s="28"/>
      <c r="Q45" s="28"/>
      <c r="R45" s="28"/>
      <c r="S45" s="28"/>
      <c r="T45" s="32"/>
      <c r="U45" s="32"/>
      <c r="V45" s="28"/>
      <c r="W45">
        <v>595902</v>
      </c>
    </row>
    <row r="46" spans="1:23">
      <c r="W46">
        <v>367998</v>
      </c>
    </row>
    <row r="47" spans="1:23">
      <c r="W47">
        <v>760538</v>
      </c>
    </row>
    <row r="48" spans="1:23">
      <c r="W48">
        <v>58278</v>
      </c>
    </row>
    <row r="49" spans="1:23">
      <c r="A49" s="11" t="s">
        <v>132</v>
      </c>
      <c r="O49" t="s">
        <v>133</v>
      </c>
      <c r="W49">
        <v>330596</v>
      </c>
    </row>
    <row r="50" spans="1:23">
      <c r="W50">
        <v>108922</v>
      </c>
    </row>
    <row r="51" spans="1:23">
      <c r="B51">
        <v>1895</v>
      </c>
      <c r="E51">
        <v>1914</v>
      </c>
      <c r="H51">
        <v>1947</v>
      </c>
      <c r="J51">
        <v>1947</v>
      </c>
      <c r="M51">
        <v>1960</v>
      </c>
      <c r="P51">
        <v>1970</v>
      </c>
      <c r="R51">
        <v>1970</v>
      </c>
      <c r="U51">
        <v>1980</v>
      </c>
      <c r="W51">
        <v>108922</v>
      </c>
    </row>
    <row r="52" spans="1:23">
      <c r="B52" t="s">
        <v>50</v>
      </c>
      <c r="C52" t="s">
        <v>55</v>
      </c>
      <c r="D52" t="s">
        <v>56</v>
      </c>
      <c r="E52" t="s">
        <v>50</v>
      </c>
      <c r="F52" t="s">
        <v>55</v>
      </c>
      <c r="G52" t="s">
        <v>56</v>
      </c>
      <c r="H52" t="s">
        <v>55</v>
      </c>
      <c r="I52" t="s">
        <v>56</v>
      </c>
      <c r="J52" t="s">
        <v>50</v>
      </c>
      <c r="K52" t="s">
        <v>55</v>
      </c>
      <c r="L52" t="s">
        <v>56</v>
      </c>
      <c r="M52" t="s">
        <v>50</v>
      </c>
      <c r="N52" t="s">
        <v>55</v>
      </c>
      <c r="O52" t="s">
        <v>56</v>
      </c>
      <c r="P52" t="s">
        <v>55</v>
      </c>
      <c r="Q52" t="s">
        <v>56</v>
      </c>
      <c r="R52" t="s">
        <v>50</v>
      </c>
      <c r="S52" t="s">
        <v>55</v>
      </c>
      <c r="T52" t="s">
        <v>56</v>
      </c>
      <c r="U52" t="s">
        <v>50</v>
      </c>
      <c r="V52" t="s">
        <v>55</v>
      </c>
    </row>
    <row r="53" spans="1:23">
      <c r="A53" t="s">
        <v>134</v>
      </c>
      <c r="B53">
        <f>+C53+D53</f>
        <v>49811</v>
      </c>
      <c r="C53">
        <v>16991</v>
      </c>
      <c r="D53">
        <v>32820</v>
      </c>
      <c r="E53">
        <f>+F53+G53</f>
        <v>56952</v>
      </c>
      <c r="F53">
        <v>47826</v>
      </c>
      <c r="G53">
        <v>9126</v>
      </c>
      <c r="M53">
        <f>+N53+O53</f>
        <v>449184</v>
      </c>
      <c r="N53">
        <v>185565</v>
      </c>
      <c r="O53">
        <v>263619</v>
      </c>
      <c r="U53">
        <f>+V53+W43</f>
        <v>995740</v>
      </c>
      <c r="V53">
        <v>482302</v>
      </c>
    </row>
    <row r="54" spans="1:23">
      <c r="A54" t="s">
        <v>135</v>
      </c>
      <c r="B54">
        <f>+C54+D54</f>
        <v>5228</v>
      </c>
      <c r="C54">
        <v>5228</v>
      </c>
      <c r="D54">
        <v>0</v>
      </c>
      <c r="E54">
        <f>+F54+G54</f>
        <v>13285</v>
      </c>
      <c r="F54">
        <v>13285</v>
      </c>
      <c r="G54">
        <v>0</v>
      </c>
      <c r="M54">
        <f>+N54+O54</f>
        <v>182871</v>
      </c>
      <c r="N54">
        <v>169394</v>
      </c>
      <c r="O54">
        <v>13477</v>
      </c>
      <c r="U54">
        <f>+V54+W44</f>
        <v>51366</v>
      </c>
      <c r="V54">
        <v>47551</v>
      </c>
    </row>
    <row r="55" spans="1:23">
      <c r="A55" t="s">
        <v>136</v>
      </c>
      <c r="B55">
        <f>+C55++D55</f>
        <v>22219</v>
      </c>
      <c r="C55">
        <v>22219</v>
      </c>
      <c r="D55">
        <v>0</v>
      </c>
      <c r="E55">
        <f>+F55++G55</f>
        <v>164183</v>
      </c>
      <c r="F55">
        <v>162077</v>
      </c>
      <c r="G55">
        <v>2106</v>
      </c>
      <c r="M55">
        <f>+N55++O55</f>
        <v>822450</v>
      </c>
      <c r="N55">
        <v>586232</v>
      </c>
      <c r="O55">
        <v>236218</v>
      </c>
      <c r="U55">
        <f>+V55++W45</f>
        <v>1454678</v>
      </c>
      <c r="V55">
        <v>858776</v>
      </c>
    </row>
    <row r="56" spans="1:23">
      <c r="A56" t="s">
        <v>137</v>
      </c>
      <c r="B56">
        <f>+C56+D56</f>
        <v>159841</v>
      </c>
      <c r="C56">
        <v>121551</v>
      </c>
      <c r="D56">
        <v>38290</v>
      </c>
      <c r="E56">
        <f>+F56+G56</f>
        <v>259835</v>
      </c>
      <c r="F56">
        <v>257729</v>
      </c>
      <c r="G56">
        <v>2106</v>
      </c>
      <c r="M56">
        <f>+N56+O56</f>
        <v>706277</v>
      </c>
      <c r="N56">
        <v>586777</v>
      </c>
      <c r="O56">
        <v>119500</v>
      </c>
      <c r="U56">
        <f>+V56+W46</f>
        <v>1338881</v>
      </c>
      <c r="V56">
        <v>970883</v>
      </c>
    </row>
    <row r="57" spans="1:23">
      <c r="A57" t="s">
        <v>138</v>
      </c>
      <c r="B57">
        <f>+C57+D57</f>
        <v>93755</v>
      </c>
      <c r="C57">
        <v>24833</v>
      </c>
      <c r="D57">
        <v>68922</v>
      </c>
      <c r="E57">
        <f>+F57+G57</f>
        <v>115769</v>
      </c>
      <c r="F57">
        <v>50483</v>
      </c>
      <c r="G57">
        <v>65286</v>
      </c>
      <c r="M57">
        <f>+N57+O57</f>
        <v>702540</v>
      </c>
      <c r="N57">
        <v>260733</v>
      </c>
      <c r="O57">
        <v>441807</v>
      </c>
      <c r="U57">
        <f>+V57+W47</f>
        <v>1222419</v>
      </c>
      <c r="V57">
        <v>461881</v>
      </c>
    </row>
    <row r="58" spans="1:23">
      <c r="A58" t="s">
        <v>139</v>
      </c>
      <c r="B58">
        <f>+C58+D58</f>
        <v>285681</v>
      </c>
      <c r="C58">
        <v>262707</v>
      </c>
      <c r="D58">
        <v>22974</v>
      </c>
      <c r="E58">
        <f>+F58+G58</f>
        <v>426275</v>
      </c>
      <c r="F58">
        <v>417149</v>
      </c>
      <c r="G58">
        <v>9126</v>
      </c>
      <c r="M58">
        <f>+N58+O58</f>
        <v>1383803</v>
      </c>
      <c r="N58">
        <f>1286812+24075</f>
        <v>1310887</v>
      </c>
      <c r="O58">
        <v>72916</v>
      </c>
      <c r="U58">
        <f>+V58+W48</f>
        <v>1123648</v>
      </c>
      <c r="V58">
        <v>1065370</v>
      </c>
    </row>
    <row r="59" spans="1:23">
      <c r="A59" t="s">
        <v>140</v>
      </c>
      <c r="B59">
        <f>+C59+D59</f>
        <v>238469</v>
      </c>
      <c r="C59">
        <v>177752</v>
      </c>
      <c r="D59">
        <v>60717</v>
      </c>
      <c r="E59">
        <f>+F59+G59</f>
        <v>509103</v>
      </c>
      <c r="F59">
        <v>454347</v>
      </c>
      <c r="G59">
        <v>54756</v>
      </c>
      <c r="M59">
        <f>+N59+O59</f>
        <v>2619884</v>
      </c>
      <c r="N59">
        <f>306030+1293180+384117+267630</f>
        <v>2250957</v>
      </c>
      <c r="O59">
        <f>3680+284867+71941+8439</f>
        <v>368927</v>
      </c>
      <c r="U59">
        <f>+V59+W49</f>
        <v>3513925</v>
      </c>
      <c r="V59">
        <v>3183329</v>
      </c>
    </row>
    <row r="60" spans="1:23">
      <c r="A60" t="s">
        <v>141</v>
      </c>
      <c r="B60">
        <f>+C60+D60</f>
        <v>93605</v>
      </c>
      <c r="C60">
        <v>33982</v>
      </c>
      <c r="D60">
        <v>59623</v>
      </c>
      <c r="E60">
        <f>+F60+G60</f>
        <v>10628</v>
      </c>
      <c r="F60">
        <v>10628</v>
      </c>
      <c r="G60">
        <v>0</v>
      </c>
      <c r="M60">
        <f>+N60+O60</f>
        <v>657460</v>
      </c>
      <c r="N60">
        <v>528509</v>
      </c>
      <c r="O60">
        <v>128951</v>
      </c>
      <c r="U60">
        <f>+V60+W50</f>
        <v>288533</v>
      </c>
      <c r="V60">
        <v>179611</v>
      </c>
    </row>
    <row r="61" spans="1:23">
      <c r="A61" t="s">
        <v>50</v>
      </c>
      <c r="B61">
        <f>SUM(B53:B60)</f>
        <v>948609</v>
      </c>
      <c r="C61">
        <f t="shared" ref="C61:V61" si="7">SUM(C53:C60)</f>
        <v>665263</v>
      </c>
      <c r="D61">
        <f t="shared" si="7"/>
        <v>283346</v>
      </c>
      <c r="E61">
        <f t="shared" si="7"/>
        <v>1556030</v>
      </c>
      <c r="F61">
        <f t="shared" si="7"/>
        <v>1413524</v>
      </c>
      <c r="G61">
        <f t="shared" si="7"/>
        <v>142506</v>
      </c>
      <c r="H61">
        <f t="shared" si="7"/>
        <v>0</v>
      </c>
      <c r="I61">
        <f t="shared" si="7"/>
        <v>0</v>
      </c>
      <c r="J61">
        <f t="shared" si="7"/>
        <v>0</v>
      </c>
      <c r="K61">
        <f t="shared" si="7"/>
        <v>0</v>
      </c>
      <c r="L61">
        <f t="shared" si="7"/>
        <v>0</v>
      </c>
      <c r="M61">
        <f t="shared" si="7"/>
        <v>7524469</v>
      </c>
      <c r="N61">
        <f t="shared" si="7"/>
        <v>5879054</v>
      </c>
      <c r="O61">
        <f t="shared" si="7"/>
        <v>1645415</v>
      </c>
      <c r="P61">
        <f t="shared" si="7"/>
        <v>0</v>
      </c>
      <c r="Q61">
        <f t="shared" si="7"/>
        <v>0</v>
      </c>
      <c r="R61">
        <f t="shared" si="7"/>
        <v>0</v>
      </c>
      <c r="S61">
        <f t="shared" si="7"/>
        <v>0</v>
      </c>
      <c r="T61">
        <f t="shared" si="7"/>
        <v>0</v>
      </c>
      <c r="U61">
        <f t="shared" si="7"/>
        <v>9989190</v>
      </c>
      <c r="V61">
        <f t="shared" si="7"/>
        <v>7249703</v>
      </c>
    </row>
    <row r="63" spans="1:23">
      <c r="A63" t="s">
        <v>142</v>
      </c>
    </row>
    <row r="65" spans="1:10">
      <c r="A65" t="s">
        <v>94</v>
      </c>
      <c r="B65" t="s">
        <v>71</v>
      </c>
    </row>
    <row r="66" spans="1:10">
      <c r="B66" t="s">
        <v>72</v>
      </c>
    </row>
    <row r="67" spans="1:10">
      <c r="B67" t="s">
        <v>73</v>
      </c>
    </row>
    <row r="68" spans="1:10">
      <c r="B68" t="s">
        <v>74</v>
      </c>
    </row>
    <row r="69" spans="1:10">
      <c r="B69" t="s">
        <v>75</v>
      </c>
    </row>
    <row r="70" spans="1:10">
      <c r="B70" t="s">
        <v>76</v>
      </c>
    </row>
    <row r="71" spans="1:10">
      <c r="B71" t="s">
        <v>77</v>
      </c>
    </row>
    <row r="72" spans="1:10">
      <c r="B72" t="s">
        <v>78</v>
      </c>
    </row>
    <row r="75" spans="1:10">
      <c r="A75" s="11" t="s">
        <v>144</v>
      </c>
    </row>
    <row r="76" spans="1:10">
      <c r="A76" t="s">
        <v>145</v>
      </c>
      <c r="B76" t="s">
        <v>146</v>
      </c>
    </row>
    <row r="77" spans="1:10">
      <c r="B77" t="s">
        <v>147</v>
      </c>
      <c r="E77" t="s">
        <v>148</v>
      </c>
      <c r="H77" t="s">
        <v>149</v>
      </c>
    </row>
    <row r="78" spans="1:10">
      <c r="B78" t="s">
        <v>150</v>
      </c>
      <c r="C78" t="s">
        <v>151</v>
      </c>
      <c r="D78" t="s">
        <v>152</v>
      </c>
      <c r="E78" t="s">
        <v>150</v>
      </c>
      <c r="F78" t="s">
        <v>151</v>
      </c>
      <c r="G78" t="s">
        <v>152</v>
      </c>
      <c r="H78" t="s">
        <v>150</v>
      </c>
      <c r="I78" t="s">
        <v>151</v>
      </c>
      <c r="J78" t="s">
        <v>152</v>
      </c>
    </row>
    <row r="80" spans="1:10">
      <c r="A80" t="s">
        <v>153</v>
      </c>
      <c r="B80">
        <v>4.5</v>
      </c>
      <c r="E80">
        <v>3.85</v>
      </c>
      <c r="H80">
        <f t="shared" ref="H80:H88" si="8">B80/E80-1</f>
        <v>0.16883116883116878</v>
      </c>
      <c r="I80" t="s">
        <v>154</v>
      </c>
      <c r="J80" t="s">
        <v>154</v>
      </c>
    </row>
    <row r="81" spans="1:10">
      <c r="A81" t="s">
        <v>155</v>
      </c>
      <c r="B81">
        <v>2.5</v>
      </c>
      <c r="E81">
        <v>2.8</v>
      </c>
      <c r="F81">
        <v>1.9</v>
      </c>
      <c r="H81">
        <f t="shared" si="8"/>
        <v>-0.1071428571428571</v>
      </c>
      <c r="I81" t="s">
        <v>154</v>
      </c>
      <c r="J81" t="s">
        <v>154</v>
      </c>
    </row>
    <row r="82" spans="1:10">
      <c r="A82" t="s">
        <v>156</v>
      </c>
      <c r="B82">
        <v>4.6500000000000004</v>
      </c>
      <c r="C82">
        <v>7.4</v>
      </c>
      <c r="D82">
        <v>7.4</v>
      </c>
      <c r="E82">
        <v>3.2</v>
      </c>
      <c r="F82">
        <v>4.2</v>
      </c>
      <c r="G82">
        <v>4.6500000000000004</v>
      </c>
      <c r="H82">
        <f t="shared" si="8"/>
        <v>0.453125</v>
      </c>
      <c r="I82">
        <f>C82/F82-1</f>
        <v>0.76190476190476186</v>
      </c>
      <c r="J82">
        <f>D82/G82-1</f>
        <v>0.59139784946236551</v>
      </c>
    </row>
    <row r="83" spans="1:10">
      <c r="A83" t="s">
        <v>157</v>
      </c>
      <c r="B83">
        <v>3.25</v>
      </c>
      <c r="C83">
        <v>3.65</v>
      </c>
      <c r="D83">
        <v>3.6</v>
      </c>
      <c r="E83">
        <v>2.6</v>
      </c>
      <c r="F83">
        <v>2.4</v>
      </c>
      <c r="H83">
        <f t="shared" si="8"/>
        <v>0.25</v>
      </c>
      <c r="I83">
        <f>C83/F83-1</f>
        <v>0.52083333333333326</v>
      </c>
    </row>
    <row r="84" spans="1:10">
      <c r="A84" t="s">
        <v>158</v>
      </c>
      <c r="B84">
        <v>5.0999999999999996</v>
      </c>
      <c r="C84">
        <v>3.65</v>
      </c>
      <c r="D84">
        <v>5.05</v>
      </c>
      <c r="E84">
        <v>3.05</v>
      </c>
      <c r="F84">
        <v>2.2000000000000002</v>
      </c>
      <c r="G84">
        <v>2.85</v>
      </c>
      <c r="H84">
        <f t="shared" si="8"/>
        <v>0.67213114754098369</v>
      </c>
      <c r="I84">
        <f>C84/F84-1</f>
        <v>0.65909090909090895</v>
      </c>
      <c r="J84">
        <f>D84/G84-1</f>
        <v>0.77192982456140347</v>
      </c>
    </row>
    <row r="85" spans="1:10">
      <c r="A85" t="s">
        <v>159</v>
      </c>
      <c r="B85">
        <v>2.8</v>
      </c>
      <c r="E85">
        <v>3.05</v>
      </c>
      <c r="H85">
        <f t="shared" si="8"/>
        <v>-8.1967213114754078E-2</v>
      </c>
      <c r="I85" t="s">
        <v>154</v>
      </c>
      <c r="J85" t="s">
        <v>154</v>
      </c>
    </row>
    <row r="86" spans="1:10">
      <c r="A86" t="s">
        <v>160</v>
      </c>
      <c r="B86">
        <v>5.15</v>
      </c>
      <c r="C86">
        <v>5.3</v>
      </c>
      <c r="E86">
        <v>6</v>
      </c>
      <c r="H86">
        <f t="shared" si="8"/>
        <v>-0.14166666666666661</v>
      </c>
      <c r="I86" t="s">
        <v>154</v>
      </c>
      <c r="J86" t="s">
        <v>154</v>
      </c>
    </row>
    <row r="87" spans="1:10">
      <c r="A87" t="s">
        <v>161</v>
      </c>
      <c r="B87">
        <v>3.9</v>
      </c>
      <c r="C87">
        <v>2.5</v>
      </c>
      <c r="D87">
        <v>2.65</v>
      </c>
      <c r="E87">
        <v>3.2</v>
      </c>
      <c r="F87">
        <v>2.1</v>
      </c>
      <c r="G87">
        <v>3.3</v>
      </c>
      <c r="H87">
        <f t="shared" si="8"/>
        <v>0.21875</v>
      </c>
      <c r="I87">
        <f>C87/F87-1</f>
        <v>0.19047619047619047</v>
      </c>
      <c r="J87">
        <f>D87/G87-1</f>
        <v>-0.19696969696969691</v>
      </c>
    </row>
    <row r="88" spans="1:10">
      <c r="A88" t="s">
        <v>162</v>
      </c>
      <c r="B88">
        <v>5.2</v>
      </c>
      <c r="E88">
        <v>3.2</v>
      </c>
      <c r="H88">
        <f t="shared" si="8"/>
        <v>0.625</v>
      </c>
      <c r="I88" t="s">
        <v>154</v>
      </c>
      <c r="J88" t="s">
        <v>154</v>
      </c>
    </row>
    <row r="89" spans="1:10">
      <c r="A89" t="s">
        <v>163</v>
      </c>
      <c r="C89">
        <v>8.35</v>
      </c>
      <c r="E89">
        <v>2.2000000000000002</v>
      </c>
      <c r="F89">
        <v>2.25</v>
      </c>
      <c r="G89">
        <v>3.1</v>
      </c>
      <c r="H89" t="s">
        <v>154</v>
      </c>
      <c r="I89">
        <f t="shared" ref="I89:I94" si="9">C89/F89-1</f>
        <v>2.7111111111111108</v>
      </c>
      <c r="J89" t="s">
        <v>154</v>
      </c>
    </row>
    <row r="90" spans="1:10">
      <c r="A90" t="s">
        <v>164</v>
      </c>
      <c r="B90">
        <v>3.55</v>
      </c>
      <c r="C90">
        <v>6.45</v>
      </c>
      <c r="E90">
        <v>4</v>
      </c>
      <c r="F90">
        <v>3.65</v>
      </c>
      <c r="G90">
        <v>3.25</v>
      </c>
      <c r="H90">
        <f>B90/E90-1</f>
        <v>-0.11250000000000004</v>
      </c>
      <c r="I90">
        <f t="shared" si="9"/>
        <v>0.76712328767123306</v>
      </c>
      <c r="J90" t="s">
        <v>154</v>
      </c>
    </row>
    <row r="91" spans="1:10">
      <c r="A91" t="s">
        <v>165</v>
      </c>
      <c r="B91">
        <v>2.9</v>
      </c>
      <c r="C91">
        <v>3.35</v>
      </c>
      <c r="F91">
        <v>2.7</v>
      </c>
      <c r="H91" t="s">
        <v>154</v>
      </c>
      <c r="I91">
        <f t="shared" si="9"/>
        <v>0.2407407407407407</v>
      </c>
      <c r="J91" t="s">
        <v>154</v>
      </c>
    </row>
    <row r="92" spans="1:10">
      <c r="A92" t="s">
        <v>166</v>
      </c>
      <c r="B92">
        <v>4.3499999999999996</v>
      </c>
      <c r="C92">
        <v>7</v>
      </c>
      <c r="D92">
        <v>3.9</v>
      </c>
      <c r="E92">
        <v>2.95</v>
      </c>
      <c r="F92">
        <v>2.95</v>
      </c>
      <c r="G92">
        <v>3.2</v>
      </c>
      <c r="H92">
        <f t="shared" ref="H92:H100" si="10">B92/E92-1</f>
        <v>0.47457627118644052</v>
      </c>
      <c r="I92">
        <f t="shared" si="9"/>
        <v>1.3728813559322033</v>
      </c>
      <c r="J92">
        <f>D92/G92-1</f>
        <v>0.21875</v>
      </c>
    </row>
    <row r="93" spans="1:10">
      <c r="A93" t="s">
        <v>167</v>
      </c>
      <c r="B93">
        <v>5.4</v>
      </c>
      <c r="C93">
        <v>2.6</v>
      </c>
      <c r="D93">
        <v>4.4000000000000004</v>
      </c>
      <c r="E93">
        <v>3.5</v>
      </c>
      <c r="F93">
        <v>2.95</v>
      </c>
      <c r="H93">
        <f t="shared" si="10"/>
        <v>0.54285714285714293</v>
      </c>
      <c r="I93">
        <f t="shared" si="9"/>
        <v>-0.11864406779661019</v>
      </c>
      <c r="J93" t="s">
        <v>154</v>
      </c>
    </row>
    <row r="94" spans="1:10">
      <c r="A94" t="s">
        <v>168</v>
      </c>
      <c r="B94">
        <v>4</v>
      </c>
      <c r="C94">
        <v>4.8499999999999996</v>
      </c>
      <c r="E94">
        <v>2.35</v>
      </c>
      <c r="F94">
        <v>2.85</v>
      </c>
      <c r="G94">
        <v>3.7</v>
      </c>
      <c r="H94">
        <f t="shared" si="10"/>
        <v>0.7021276595744681</v>
      </c>
      <c r="I94">
        <f t="shared" si="9"/>
        <v>0.70175438596491202</v>
      </c>
      <c r="J94" t="s">
        <v>154</v>
      </c>
    </row>
    <row r="95" spans="1:10">
      <c r="A95" t="s">
        <v>169</v>
      </c>
      <c r="B95">
        <v>4.45</v>
      </c>
      <c r="E95">
        <v>1.35</v>
      </c>
      <c r="H95">
        <f t="shared" si="10"/>
        <v>2.2962962962962963</v>
      </c>
      <c r="I95" t="s">
        <v>154</v>
      </c>
      <c r="J95" t="s">
        <v>154</v>
      </c>
    </row>
    <row r="96" spans="1:10">
      <c r="A96" t="s">
        <v>170</v>
      </c>
      <c r="B96">
        <v>4.3499999999999996</v>
      </c>
      <c r="E96">
        <v>2.65</v>
      </c>
      <c r="F96">
        <v>4.0999999999999996</v>
      </c>
      <c r="H96">
        <f t="shared" si="10"/>
        <v>0.64150943396226401</v>
      </c>
      <c r="I96" t="s">
        <v>154</v>
      </c>
      <c r="J96" t="s">
        <v>154</v>
      </c>
    </row>
    <row r="97" spans="1:10">
      <c r="A97" t="s">
        <v>171</v>
      </c>
      <c r="B97">
        <v>4.45</v>
      </c>
      <c r="C97">
        <v>6.7</v>
      </c>
      <c r="D97">
        <v>5.95</v>
      </c>
      <c r="E97">
        <v>2.9</v>
      </c>
      <c r="F97">
        <v>2.5</v>
      </c>
      <c r="H97">
        <f t="shared" si="10"/>
        <v>0.53448275862068972</v>
      </c>
      <c r="I97">
        <f>C97/F97-1</f>
        <v>1.6800000000000002</v>
      </c>
      <c r="J97" t="s">
        <v>154</v>
      </c>
    </row>
    <row r="98" spans="1:10">
      <c r="A98" t="s">
        <v>172</v>
      </c>
      <c r="B98">
        <v>5.8</v>
      </c>
      <c r="C98">
        <v>6.05</v>
      </c>
      <c r="E98">
        <v>3.4</v>
      </c>
      <c r="G98">
        <v>3.9</v>
      </c>
      <c r="H98">
        <f t="shared" si="10"/>
        <v>0.70588235294117641</v>
      </c>
      <c r="I98" t="s">
        <v>154</v>
      </c>
      <c r="J98" t="s">
        <v>154</v>
      </c>
    </row>
    <row r="99" spans="1:10">
      <c r="A99" t="s">
        <v>173</v>
      </c>
      <c r="B99">
        <v>4.75</v>
      </c>
      <c r="C99">
        <v>2.4</v>
      </c>
      <c r="E99">
        <v>2.15</v>
      </c>
      <c r="F99">
        <v>3.3</v>
      </c>
      <c r="H99">
        <f t="shared" si="10"/>
        <v>1.2093023255813953</v>
      </c>
      <c r="I99">
        <f>C99/F99-1</f>
        <v>-0.27272727272727271</v>
      </c>
      <c r="J99" t="s">
        <v>154</v>
      </c>
    </row>
    <row r="100" spans="1:10">
      <c r="A100" t="s">
        <v>174</v>
      </c>
      <c r="B100">
        <v>4</v>
      </c>
      <c r="C100">
        <v>8.4499999999999993</v>
      </c>
      <c r="E100">
        <v>2.65</v>
      </c>
      <c r="F100">
        <v>2.0499999999999998</v>
      </c>
      <c r="H100">
        <f t="shared" si="10"/>
        <v>0.50943396226415105</v>
      </c>
      <c r="I100">
        <f>C100/F100-1</f>
        <v>3.1219512195121952</v>
      </c>
      <c r="J100" t="s">
        <v>154</v>
      </c>
    </row>
    <row r="101" spans="1:10">
      <c r="A101" t="s">
        <v>175</v>
      </c>
      <c r="C101">
        <v>4.3499999999999996</v>
      </c>
      <c r="F101">
        <v>2.9</v>
      </c>
      <c r="H101" t="s">
        <v>154</v>
      </c>
      <c r="I101">
        <f>C101/F101-1</f>
        <v>0.5</v>
      </c>
      <c r="J101" t="s">
        <v>154</v>
      </c>
    </row>
    <row r="102" spans="1:10">
      <c r="A102" t="s">
        <v>176</v>
      </c>
      <c r="B102">
        <v>4</v>
      </c>
      <c r="E102">
        <v>4.3499999999999996</v>
      </c>
      <c r="H102">
        <f>B102/E102-1</f>
        <v>-8.045977011494243E-2</v>
      </c>
      <c r="I102" t="s">
        <v>154</v>
      </c>
      <c r="J102" t="s">
        <v>154</v>
      </c>
    </row>
    <row r="103" spans="1:10">
      <c r="A103" t="s">
        <v>177</v>
      </c>
      <c r="B103">
        <v>3.9</v>
      </c>
      <c r="C103">
        <v>4.45</v>
      </c>
      <c r="F103">
        <v>2.6</v>
      </c>
      <c r="H103" t="s">
        <v>154</v>
      </c>
      <c r="I103">
        <f>C103/F103-1</f>
        <v>0.71153846153846145</v>
      </c>
      <c r="J103" t="s">
        <v>154</v>
      </c>
    </row>
    <row r="104" spans="1:10">
      <c r="A104" t="s">
        <v>178</v>
      </c>
      <c r="B104">
        <v>4</v>
      </c>
      <c r="C104">
        <v>3.7</v>
      </c>
      <c r="E104">
        <v>3.95</v>
      </c>
      <c r="G104">
        <v>4.6500000000000004</v>
      </c>
      <c r="H104">
        <f>B104/E104-1</f>
        <v>1.2658227848101111E-2</v>
      </c>
      <c r="I104" t="s">
        <v>154</v>
      </c>
      <c r="J104" t="s">
        <v>154</v>
      </c>
    </row>
    <row r="105" spans="1:10">
      <c r="A105" t="s">
        <v>179</v>
      </c>
      <c r="C105">
        <v>4.2</v>
      </c>
      <c r="E105">
        <v>2.9</v>
      </c>
      <c r="F105">
        <v>2.4</v>
      </c>
      <c r="I105">
        <f>C105/F105-1</f>
        <v>0.75000000000000022</v>
      </c>
      <c r="J105" t="s">
        <v>154</v>
      </c>
    </row>
    <row r="106" spans="1:10">
      <c r="A106" t="s">
        <v>180</v>
      </c>
      <c r="B106">
        <v>5.15</v>
      </c>
      <c r="C106">
        <v>7</v>
      </c>
      <c r="E106">
        <v>3.9</v>
      </c>
      <c r="F106">
        <v>2.35</v>
      </c>
      <c r="G106">
        <v>4.8499999999999996</v>
      </c>
      <c r="H106">
        <f>B106/E106-1</f>
        <v>0.32051282051282071</v>
      </c>
      <c r="I106">
        <f>C106/F106-1</f>
        <v>1.978723404255319</v>
      </c>
      <c r="J106" t="s">
        <v>154</v>
      </c>
    </row>
    <row r="107" spans="1:10">
      <c r="A107" t="s">
        <v>181</v>
      </c>
      <c r="B107">
        <v>2.2000000000000002</v>
      </c>
      <c r="E107">
        <v>2</v>
      </c>
      <c r="H107">
        <f>B107/E107-1</f>
        <v>0.10000000000000009</v>
      </c>
      <c r="I107" t="s">
        <v>154</v>
      </c>
      <c r="J107" t="s">
        <v>154</v>
      </c>
    </row>
    <row r="108" spans="1:10">
      <c r="A108" t="s">
        <v>182</v>
      </c>
      <c r="B108">
        <v>7.05</v>
      </c>
      <c r="C108">
        <v>4.8</v>
      </c>
      <c r="E108">
        <v>2.5</v>
      </c>
      <c r="F108">
        <v>2.5</v>
      </c>
      <c r="G108">
        <v>3.1</v>
      </c>
      <c r="H108">
        <f>B108/E108-1</f>
        <v>1.8199999999999998</v>
      </c>
      <c r="I108">
        <f>C108/F108-1</f>
        <v>0.91999999999999993</v>
      </c>
      <c r="J108" t="s">
        <v>154</v>
      </c>
    </row>
    <row r="109" spans="1:10">
      <c r="A109" t="s">
        <v>183</v>
      </c>
      <c r="C109">
        <v>2.95</v>
      </c>
      <c r="E109">
        <v>5.05</v>
      </c>
      <c r="F109">
        <v>3.75</v>
      </c>
      <c r="H109" t="s">
        <v>154</v>
      </c>
      <c r="I109">
        <f>C109/F109-1</f>
        <v>-0.21333333333333326</v>
      </c>
      <c r="J109" t="s">
        <v>154</v>
      </c>
    </row>
    <row r="110" spans="1:10">
      <c r="A110" t="s">
        <v>184</v>
      </c>
      <c r="B110">
        <v>4.8</v>
      </c>
      <c r="C110">
        <v>5.6</v>
      </c>
      <c r="D110">
        <v>7.75</v>
      </c>
      <c r="E110">
        <v>2.6</v>
      </c>
      <c r="F110">
        <v>3.5</v>
      </c>
      <c r="G110">
        <v>3</v>
      </c>
      <c r="H110">
        <f>B110/E110-1</f>
        <v>0.84615384615384603</v>
      </c>
      <c r="I110">
        <f>C110/F110-1</f>
        <v>0.59999999999999987</v>
      </c>
      <c r="J110">
        <f>D110/G110-1</f>
        <v>1.5833333333333335</v>
      </c>
    </row>
    <row r="111" spans="1:10">
      <c r="A111" t="s">
        <v>185</v>
      </c>
      <c r="C111">
        <v>3.8</v>
      </c>
      <c r="E111">
        <v>2.25</v>
      </c>
      <c r="F111">
        <v>2.8</v>
      </c>
      <c r="H111" t="s">
        <v>154</v>
      </c>
      <c r="I111">
        <f>C111/F111-1</f>
        <v>0.35714285714285721</v>
      </c>
    </row>
    <row r="112" spans="1:10">
      <c r="A112" t="s">
        <v>186</v>
      </c>
      <c r="B112">
        <v>5.55</v>
      </c>
      <c r="C112">
        <v>6.3</v>
      </c>
      <c r="D112">
        <v>7.1</v>
      </c>
      <c r="E112">
        <v>4.25</v>
      </c>
      <c r="F112">
        <v>4.8</v>
      </c>
      <c r="G112">
        <v>6.05</v>
      </c>
      <c r="H112">
        <f t="shared" ref="H112:H117" si="11">B112/E112-1</f>
        <v>0.30588235294117649</v>
      </c>
      <c r="I112">
        <f>C112/F112-1</f>
        <v>0.3125</v>
      </c>
      <c r="J112">
        <f>D112/G112-1</f>
        <v>0.17355371900826433</v>
      </c>
    </row>
    <row r="113" spans="1:10">
      <c r="A113" t="s">
        <v>187</v>
      </c>
      <c r="B113">
        <v>5.2</v>
      </c>
      <c r="C113">
        <v>7.9</v>
      </c>
      <c r="D113">
        <v>5.8</v>
      </c>
      <c r="E113">
        <v>2.6</v>
      </c>
      <c r="H113">
        <f t="shared" si="11"/>
        <v>1</v>
      </c>
      <c r="I113" t="s">
        <v>154</v>
      </c>
      <c r="J113" t="s">
        <v>154</v>
      </c>
    </row>
    <row r="114" spans="1:10">
      <c r="A114" t="s">
        <v>188</v>
      </c>
      <c r="B114">
        <v>5.8</v>
      </c>
      <c r="C114">
        <v>4.5999999999999996</v>
      </c>
      <c r="E114">
        <v>3.4</v>
      </c>
      <c r="H114">
        <f t="shared" si="11"/>
        <v>0.70588235294117641</v>
      </c>
      <c r="I114" t="s">
        <v>154</v>
      </c>
      <c r="J114" t="s">
        <v>154</v>
      </c>
    </row>
    <row r="115" spans="1:10">
      <c r="A115" t="s">
        <v>189</v>
      </c>
      <c r="B115">
        <v>4</v>
      </c>
      <c r="C115">
        <v>3.9</v>
      </c>
      <c r="E115">
        <v>2.4</v>
      </c>
      <c r="H115">
        <f t="shared" si="11"/>
        <v>0.66666666666666674</v>
      </c>
      <c r="I115" t="s">
        <v>154</v>
      </c>
      <c r="J115" t="s">
        <v>154</v>
      </c>
    </row>
    <row r="116" spans="1:10">
      <c r="A116" t="s">
        <v>190</v>
      </c>
      <c r="B116">
        <v>6.45</v>
      </c>
      <c r="C116">
        <v>5.25</v>
      </c>
      <c r="D116">
        <v>7.25</v>
      </c>
      <c r="E116">
        <v>3.95</v>
      </c>
      <c r="F116">
        <v>4.3499999999999996</v>
      </c>
      <c r="G116">
        <v>5.95</v>
      </c>
      <c r="H116">
        <f t="shared" si="11"/>
        <v>0.63291139240506333</v>
      </c>
      <c r="I116">
        <f>C116/F116-1</f>
        <v>0.20689655172413812</v>
      </c>
      <c r="J116">
        <f>D116/G116-1</f>
        <v>0.21848739495798308</v>
      </c>
    </row>
    <row r="117" spans="1:10">
      <c r="A117" t="s">
        <v>191</v>
      </c>
      <c r="B117">
        <v>2.7</v>
      </c>
      <c r="E117">
        <v>3.3</v>
      </c>
      <c r="F117">
        <v>3.3</v>
      </c>
      <c r="G117">
        <v>4.2</v>
      </c>
      <c r="H117">
        <f t="shared" si="11"/>
        <v>-0.18181818181818177</v>
      </c>
      <c r="I117" t="s">
        <v>154</v>
      </c>
      <c r="J117" t="s">
        <v>154</v>
      </c>
    </row>
    <row r="119" spans="1:10">
      <c r="A119" t="s">
        <v>192</v>
      </c>
    </row>
    <row r="123" spans="1:10">
      <c r="A123" s="11" t="s">
        <v>193</v>
      </c>
    </row>
    <row r="124" spans="1:10">
      <c r="A124" t="s">
        <v>145</v>
      </c>
      <c r="B124" t="s">
        <v>194</v>
      </c>
    </row>
    <row r="125" spans="1:10">
      <c r="B125" t="s">
        <v>147</v>
      </c>
      <c r="C125" t="s">
        <v>148</v>
      </c>
      <c r="D125" t="s">
        <v>195</v>
      </c>
    </row>
    <row r="127" spans="1:10">
      <c r="A127" t="s">
        <v>196</v>
      </c>
      <c r="B127">
        <v>4.6500000000000004</v>
      </c>
      <c r="C127">
        <v>5.3</v>
      </c>
      <c r="D127">
        <f t="shared" ref="D127:D162" si="12">+B127/C127-1</f>
        <v>-0.12264150943396213</v>
      </c>
    </row>
    <row r="128" spans="1:10">
      <c r="A128" t="s">
        <v>157</v>
      </c>
      <c r="B128">
        <v>3.7</v>
      </c>
      <c r="C128">
        <v>2.6</v>
      </c>
      <c r="D128">
        <f t="shared" si="12"/>
        <v>0.42307692307692313</v>
      </c>
    </row>
    <row r="129" spans="1:4">
      <c r="A129" t="s">
        <v>158</v>
      </c>
      <c r="B129">
        <v>4.8</v>
      </c>
      <c r="C129">
        <v>3.35</v>
      </c>
      <c r="D129">
        <f t="shared" si="12"/>
        <v>0.43283582089552231</v>
      </c>
    </row>
    <row r="130" spans="1:4">
      <c r="A130" t="s">
        <v>160</v>
      </c>
      <c r="B130">
        <v>2.9</v>
      </c>
      <c r="C130">
        <v>3.65</v>
      </c>
      <c r="D130">
        <f t="shared" si="12"/>
        <v>-0.20547945205479456</v>
      </c>
    </row>
    <row r="131" spans="1:4">
      <c r="A131" t="s">
        <v>197</v>
      </c>
      <c r="B131">
        <v>6.65</v>
      </c>
      <c r="C131">
        <v>6.2</v>
      </c>
      <c r="D131">
        <f t="shared" si="12"/>
        <v>7.2580645161290258E-2</v>
      </c>
    </row>
    <row r="132" spans="1:4">
      <c r="A132" t="s">
        <v>198</v>
      </c>
      <c r="B132">
        <v>5.85</v>
      </c>
      <c r="C132">
        <v>2.95</v>
      </c>
      <c r="D132">
        <f t="shared" si="12"/>
        <v>0.98305084745762694</v>
      </c>
    </row>
    <row r="133" spans="1:4">
      <c r="A133" t="s">
        <v>163</v>
      </c>
      <c r="B133">
        <v>5.5</v>
      </c>
      <c r="C133">
        <v>4.8</v>
      </c>
      <c r="D133">
        <f t="shared" si="12"/>
        <v>0.14583333333333348</v>
      </c>
    </row>
    <row r="134" spans="1:4">
      <c r="A134" t="s">
        <v>199</v>
      </c>
      <c r="B134">
        <v>7.1</v>
      </c>
      <c r="C134">
        <v>6</v>
      </c>
      <c r="D134">
        <f t="shared" si="12"/>
        <v>0.18333333333333335</v>
      </c>
    </row>
    <row r="135" spans="1:4">
      <c r="A135" t="s">
        <v>200</v>
      </c>
      <c r="B135">
        <v>3.6</v>
      </c>
      <c r="C135">
        <v>2.5</v>
      </c>
      <c r="D135">
        <f t="shared" si="12"/>
        <v>0.43999999999999995</v>
      </c>
    </row>
    <row r="136" spans="1:4">
      <c r="A136" t="s">
        <v>166</v>
      </c>
      <c r="B136">
        <v>7.7</v>
      </c>
      <c r="C136">
        <v>3.55</v>
      </c>
      <c r="D136">
        <f t="shared" si="12"/>
        <v>1.1690140845070425</v>
      </c>
    </row>
    <row r="137" spans="1:4">
      <c r="A137" t="s">
        <v>201</v>
      </c>
      <c r="B137">
        <v>2.6</v>
      </c>
      <c r="C137">
        <v>3.35</v>
      </c>
      <c r="D137">
        <f t="shared" si="12"/>
        <v>-0.22388059701492535</v>
      </c>
    </row>
    <row r="138" spans="1:4">
      <c r="A138" t="s">
        <v>166</v>
      </c>
      <c r="B138">
        <v>5</v>
      </c>
      <c r="C138">
        <v>3.55</v>
      </c>
      <c r="D138">
        <f t="shared" si="12"/>
        <v>0.40845070422535223</v>
      </c>
    </row>
    <row r="139" spans="1:4">
      <c r="A139" t="s">
        <v>168</v>
      </c>
      <c r="B139">
        <v>5.65</v>
      </c>
      <c r="C139">
        <v>2.95</v>
      </c>
      <c r="D139">
        <f t="shared" si="12"/>
        <v>0.9152542372881356</v>
      </c>
    </row>
    <row r="140" spans="1:4">
      <c r="A140" t="s">
        <v>202</v>
      </c>
      <c r="B140">
        <v>3.65</v>
      </c>
      <c r="C140">
        <v>3.4</v>
      </c>
      <c r="D140">
        <f t="shared" si="12"/>
        <v>7.3529411764705843E-2</v>
      </c>
    </row>
    <row r="141" spans="1:4">
      <c r="A141" t="s">
        <v>203</v>
      </c>
      <c r="B141">
        <v>5.05</v>
      </c>
      <c r="C141">
        <v>3.6</v>
      </c>
      <c r="D141">
        <f t="shared" si="12"/>
        <v>0.40277777777777768</v>
      </c>
    </row>
    <row r="142" spans="1:4">
      <c r="A142" t="s">
        <v>173</v>
      </c>
      <c r="B142">
        <v>4.2</v>
      </c>
      <c r="C142">
        <v>2.7</v>
      </c>
      <c r="D142">
        <f t="shared" si="12"/>
        <v>0.55555555555555558</v>
      </c>
    </row>
    <row r="143" spans="1:4">
      <c r="A143" t="s">
        <v>174</v>
      </c>
      <c r="B143">
        <v>7.4</v>
      </c>
      <c r="C143">
        <v>7.65</v>
      </c>
      <c r="D143">
        <f t="shared" si="12"/>
        <v>-3.2679738562091498E-2</v>
      </c>
    </row>
    <row r="144" spans="1:4">
      <c r="A144" t="s">
        <v>204</v>
      </c>
      <c r="B144">
        <v>9.6</v>
      </c>
      <c r="C144">
        <v>7.7</v>
      </c>
      <c r="D144">
        <f t="shared" si="12"/>
        <v>0.24675324675324672</v>
      </c>
    </row>
    <row r="145" spans="1:4">
      <c r="A145" t="s">
        <v>205</v>
      </c>
      <c r="B145">
        <v>1.7</v>
      </c>
      <c r="C145">
        <v>2.5</v>
      </c>
      <c r="D145">
        <f t="shared" si="12"/>
        <v>-0.32000000000000006</v>
      </c>
    </row>
    <row r="146" spans="1:4">
      <c r="A146" t="s">
        <v>206</v>
      </c>
      <c r="B146">
        <v>2.95</v>
      </c>
      <c r="C146">
        <v>2</v>
      </c>
      <c r="D146">
        <f t="shared" si="12"/>
        <v>0.47500000000000009</v>
      </c>
    </row>
    <row r="147" spans="1:4">
      <c r="A147" t="s">
        <v>180</v>
      </c>
      <c r="B147">
        <v>5.55</v>
      </c>
      <c r="C147">
        <v>3.25</v>
      </c>
      <c r="D147">
        <f t="shared" si="12"/>
        <v>0.70769230769230762</v>
      </c>
    </row>
    <row r="148" spans="1:4">
      <c r="A148" t="s">
        <v>207</v>
      </c>
      <c r="B148">
        <v>4</v>
      </c>
      <c r="C148">
        <v>3.9</v>
      </c>
      <c r="D148">
        <f t="shared" si="12"/>
        <v>2.5641025641025772E-2</v>
      </c>
    </row>
    <row r="149" spans="1:4">
      <c r="A149" t="s">
        <v>208</v>
      </c>
      <c r="B149">
        <v>3.75</v>
      </c>
      <c r="C149">
        <v>4.25</v>
      </c>
      <c r="D149">
        <f t="shared" si="12"/>
        <v>-0.11764705882352944</v>
      </c>
    </row>
    <row r="150" spans="1:4">
      <c r="A150" t="s">
        <v>183</v>
      </c>
      <c r="B150">
        <v>6.6</v>
      </c>
      <c r="C150">
        <v>4.95</v>
      </c>
      <c r="D150">
        <f t="shared" si="12"/>
        <v>0.33333333333333326</v>
      </c>
    </row>
    <row r="151" spans="1:4">
      <c r="A151" t="s">
        <v>209</v>
      </c>
      <c r="B151">
        <v>5.15</v>
      </c>
      <c r="C151">
        <v>4.0999999999999996</v>
      </c>
      <c r="D151">
        <f t="shared" si="12"/>
        <v>0.25609756097560998</v>
      </c>
    </row>
    <row r="152" spans="1:4">
      <c r="A152" t="s">
        <v>210</v>
      </c>
      <c r="B152">
        <v>4</v>
      </c>
      <c r="C152">
        <v>2</v>
      </c>
      <c r="D152">
        <f t="shared" si="12"/>
        <v>1</v>
      </c>
    </row>
    <row r="153" spans="1:4">
      <c r="A153" t="s">
        <v>211</v>
      </c>
      <c r="B153">
        <v>6.65</v>
      </c>
      <c r="C153">
        <v>9.35</v>
      </c>
      <c r="D153">
        <f t="shared" si="12"/>
        <v>-0.28877005347593576</v>
      </c>
    </row>
    <row r="154" spans="1:4">
      <c r="A154" t="s">
        <v>212</v>
      </c>
      <c r="B154">
        <v>6.45</v>
      </c>
      <c r="C154">
        <v>2.8</v>
      </c>
      <c r="D154">
        <f t="shared" si="12"/>
        <v>1.3035714285714288</v>
      </c>
    </row>
    <row r="155" spans="1:4">
      <c r="A155" t="s">
        <v>213</v>
      </c>
      <c r="B155">
        <v>7.9</v>
      </c>
      <c r="C155">
        <v>3.85</v>
      </c>
      <c r="D155">
        <f t="shared" si="12"/>
        <v>1.051948051948052</v>
      </c>
    </row>
    <row r="156" spans="1:4">
      <c r="A156" t="s">
        <v>214</v>
      </c>
      <c r="B156">
        <v>4.4000000000000004</v>
      </c>
      <c r="C156">
        <v>2.8</v>
      </c>
      <c r="D156">
        <f t="shared" si="12"/>
        <v>0.57142857142857162</v>
      </c>
    </row>
    <row r="157" spans="1:4">
      <c r="A157" t="s">
        <v>215</v>
      </c>
      <c r="B157">
        <v>8</v>
      </c>
      <c r="C157">
        <v>3.45</v>
      </c>
      <c r="D157">
        <f t="shared" si="12"/>
        <v>1.318840579710145</v>
      </c>
    </row>
    <row r="158" spans="1:4">
      <c r="A158" t="s">
        <v>187</v>
      </c>
      <c r="B158">
        <v>5.15</v>
      </c>
      <c r="C158">
        <v>2.25</v>
      </c>
      <c r="D158">
        <f t="shared" si="12"/>
        <v>1.2888888888888892</v>
      </c>
    </row>
    <row r="159" spans="1:4">
      <c r="A159" t="s">
        <v>216</v>
      </c>
      <c r="B159">
        <v>10.6</v>
      </c>
      <c r="C159">
        <v>3.9</v>
      </c>
      <c r="D159">
        <f t="shared" si="12"/>
        <v>1.7179487179487181</v>
      </c>
    </row>
    <row r="160" spans="1:4">
      <c r="A160" t="s">
        <v>217</v>
      </c>
      <c r="B160">
        <v>4.5</v>
      </c>
      <c r="C160">
        <v>2.65</v>
      </c>
      <c r="D160">
        <f t="shared" si="12"/>
        <v>0.69811320754716988</v>
      </c>
    </row>
    <row r="161" spans="1:4">
      <c r="A161" t="s">
        <v>190</v>
      </c>
      <c r="B161">
        <v>6.05</v>
      </c>
      <c r="C161">
        <v>5.3</v>
      </c>
      <c r="D161">
        <f t="shared" si="12"/>
        <v>0.14150943396226423</v>
      </c>
    </row>
    <row r="162" spans="1:4">
      <c r="A162" t="s">
        <v>218</v>
      </c>
      <c r="B162">
        <v>2.4500000000000002</v>
      </c>
      <c r="C162">
        <v>3.15</v>
      </c>
      <c r="D162">
        <f t="shared" si="12"/>
        <v>-0.2222222222222221</v>
      </c>
    </row>
    <row r="165" spans="1:4">
      <c r="A165" s="11" t="s">
        <v>193</v>
      </c>
    </row>
    <row r="166" spans="1:4">
      <c r="A166" t="s">
        <v>145</v>
      </c>
      <c r="B166" t="s">
        <v>219</v>
      </c>
    </row>
    <row r="167" spans="1:4">
      <c r="B167" t="s">
        <v>147</v>
      </c>
      <c r="C167" t="s">
        <v>148</v>
      </c>
      <c r="D167" t="s">
        <v>195</v>
      </c>
    </row>
    <row r="169" spans="1:4">
      <c r="A169" t="s">
        <v>220</v>
      </c>
      <c r="B169">
        <v>4.8</v>
      </c>
      <c r="C169">
        <v>3.7</v>
      </c>
      <c r="D169">
        <f>+B169/C169-1</f>
        <v>0.29729729729729715</v>
      </c>
    </row>
    <row r="170" spans="1:4">
      <c r="A170" t="s">
        <v>221</v>
      </c>
      <c r="B170">
        <v>2.75</v>
      </c>
      <c r="C170">
        <v>2.35</v>
      </c>
      <c r="D170">
        <f>+B170/C170-1</f>
        <v>0.17021276595744683</v>
      </c>
    </row>
    <row r="171" spans="1:4">
      <c r="A171" t="s">
        <v>180</v>
      </c>
      <c r="B171">
        <v>3.85</v>
      </c>
      <c r="C171">
        <v>2.95</v>
      </c>
      <c r="D171">
        <f>+B171/C171-1</f>
        <v>0.30508474576271172</v>
      </c>
    </row>
    <row r="174" spans="1:4">
      <c r="A174" s="11" t="s">
        <v>193</v>
      </c>
    </row>
    <row r="175" spans="1:4">
      <c r="A175" t="s">
        <v>145</v>
      </c>
      <c r="B175" t="s">
        <v>222</v>
      </c>
    </row>
    <row r="176" spans="1:4">
      <c r="B176" t="s">
        <v>147</v>
      </c>
      <c r="C176" t="s">
        <v>148</v>
      </c>
      <c r="D176" t="s">
        <v>195</v>
      </c>
    </row>
    <row r="178" spans="1:4">
      <c r="A178" t="s">
        <v>164</v>
      </c>
      <c r="B178">
        <v>11.55</v>
      </c>
      <c r="C178">
        <v>2.85</v>
      </c>
      <c r="D178">
        <f t="shared" ref="D178:D186" si="13">+B178/C178-1</f>
        <v>3.0526315789473681</v>
      </c>
    </row>
    <row r="179" spans="1:4">
      <c r="A179" t="s">
        <v>168</v>
      </c>
      <c r="B179">
        <v>4</v>
      </c>
      <c r="C179">
        <v>3.8</v>
      </c>
      <c r="D179">
        <f t="shared" si="13"/>
        <v>5.2631578947368363E-2</v>
      </c>
    </row>
    <row r="180" spans="1:4">
      <c r="A180" t="s">
        <v>172</v>
      </c>
      <c r="B180">
        <v>4.5</v>
      </c>
      <c r="C180">
        <v>3.25</v>
      </c>
      <c r="D180">
        <f t="shared" si="13"/>
        <v>0.38461538461538458</v>
      </c>
    </row>
    <row r="181" spans="1:4">
      <c r="A181" t="s">
        <v>180</v>
      </c>
      <c r="B181">
        <v>5.0999999999999996</v>
      </c>
      <c r="C181">
        <v>2.2999999999999998</v>
      </c>
      <c r="D181">
        <f t="shared" si="13"/>
        <v>1.2173913043478262</v>
      </c>
    </row>
    <row r="182" spans="1:4">
      <c r="A182" t="s">
        <v>181</v>
      </c>
      <c r="B182">
        <v>4.75</v>
      </c>
      <c r="C182">
        <v>3</v>
      </c>
      <c r="D182">
        <f t="shared" si="13"/>
        <v>0.58333333333333326</v>
      </c>
    </row>
    <row r="183" spans="1:4">
      <c r="A183" t="s">
        <v>182</v>
      </c>
      <c r="B183">
        <v>3.5</v>
      </c>
      <c r="C183">
        <v>2.15</v>
      </c>
      <c r="D183">
        <f t="shared" si="13"/>
        <v>0.62790697674418605</v>
      </c>
    </row>
    <row r="184" spans="1:4">
      <c r="A184" t="s">
        <v>223</v>
      </c>
      <c r="B184">
        <v>2.9</v>
      </c>
      <c r="C184">
        <v>1.95</v>
      </c>
      <c r="D184">
        <f t="shared" si="13"/>
        <v>0.48717948717948723</v>
      </c>
    </row>
    <row r="185" spans="1:4">
      <c r="A185" t="s">
        <v>186</v>
      </c>
      <c r="B185">
        <v>7.25</v>
      </c>
      <c r="C185">
        <v>6.35</v>
      </c>
      <c r="D185">
        <f t="shared" si="13"/>
        <v>0.1417322834645669</v>
      </c>
    </row>
    <row r="186" spans="1:4">
      <c r="A186" t="s">
        <v>190</v>
      </c>
      <c r="B186">
        <v>3</v>
      </c>
      <c r="C186">
        <v>3.85</v>
      </c>
      <c r="D186">
        <f t="shared" si="13"/>
        <v>-0.22077922077922074</v>
      </c>
    </row>
  </sheetData>
  <mergeCells count="1">
    <mergeCell ref="A36:V36"/>
  </mergeCell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C100"/>
  <sheetViews>
    <sheetView showGridLines="0" topLeftCell="A19" zoomScale="85" workbookViewId="0">
      <selection activeCell="I21" sqref="I21"/>
    </sheetView>
  </sheetViews>
  <sheetFormatPr baseColWidth="10" defaultColWidth="11.5" defaultRowHeight="14" x14ac:dyDescent="0"/>
  <cols>
    <col min="1" max="1" width="1.33203125" style="44" customWidth="1"/>
    <col min="2" max="16384" width="11.5" style="44"/>
  </cols>
  <sheetData>
    <row r="2" spans="2:2" s="43" customFormat="1" ht="18">
      <c r="B2" s="42" t="s">
        <v>241</v>
      </c>
    </row>
    <row r="90" spans="2:3" ht="6.75" customHeight="1"/>
    <row r="92" spans="2:3" ht="15" customHeight="1">
      <c r="B92" s="44" t="s">
        <v>242</v>
      </c>
    </row>
    <row r="93" spans="2:3" ht="15" customHeight="1">
      <c r="B93" s="45" t="s">
        <v>94</v>
      </c>
      <c r="C93" s="44" t="s">
        <v>71</v>
      </c>
    </row>
    <row r="94" spans="2:3" ht="15" customHeight="1">
      <c r="C94" s="44" t="s">
        <v>72</v>
      </c>
    </row>
    <row r="95" spans="2:3" ht="15" customHeight="1">
      <c r="C95" s="44" t="s">
        <v>73</v>
      </c>
    </row>
    <row r="96" spans="2:3" ht="15" customHeight="1">
      <c r="C96" s="44" t="s">
        <v>74</v>
      </c>
    </row>
    <row r="97" spans="3:3" ht="15" customHeight="1">
      <c r="C97" s="44" t="s">
        <v>75</v>
      </c>
    </row>
    <row r="98" spans="3:3" ht="15" customHeight="1">
      <c r="C98" s="44" t="s">
        <v>76</v>
      </c>
    </row>
    <row r="99" spans="3:3" ht="15" customHeight="1">
      <c r="C99" s="44" t="s">
        <v>77</v>
      </c>
    </row>
    <row r="100" spans="3:3" ht="15" customHeight="1">
      <c r="C100" s="46" t="s">
        <v>78</v>
      </c>
    </row>
  </sheetData>
  <pageMargins left="0.47" right="0.41" top="0.55000000000000004" bottom="0.45" header="0" footer="0"/>
  <pageSetup paperSize="9" scale="59"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Resumen</vt:lpstr>
      <vt:lpstr>Población</vt:lpstr>
      <vt:lpstr>Educación</vt:lpstr>
      <vt:lpstr>Salud</vt:lpstr>
      <vt:lpstr>Representación</vt:lpstr>
      <vt:lpstr>Trabajo</vt:lpstr>
      <vt:lpstr>Sectores</vt:lpstr>
      <vt:lpstr>Pirámides poblacionales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Gaston Diaz</dc:creator>
  <cp:lastModifiedBy>Gastón Díaz</cp:lastModifiedBy>
  <dcterms:created xsi:type="dcterms:W3CDTF">2011-11-22T20:19:44Z</dcterms:created>
  <dcterms:modified xsi:type="dcterms:W3CDTF">2015-04-08T03:48:17Z</dcterms:modified>
</cp:coreProperties>
</file>